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Registry\Eide Bailly Templates\Templates Per Entity Type\"/>
    </mc:Choice>
  </mc:AlternateContent>
  <xr:revisionPtr revIDLastSave="0" documentId="13_ncr:1_{AF960DA4-FAC9-424F-86C9-5B5600EC0BA6}" xr6:coauthVersionLast="47" xr6:coauthVersionMax="47" xr10:uidLastSave="{00000000-0000-0000-0000-000000000000}"/>
  <bookViews>
    <workbookView xWindow="28680" yWindow="-120" windowWidth="29040" windowHeight="15720" tabRatio="841" xr2:uid="{6DF86323-66A4-4EC3-95C4-29B5ED371946}"/>
  </bookViews>
  <sheets>
    <sheet name="Instructions" sheetId="22" r:id="rId1"/>
    <sheet name="Reporting Summary" sheetId="15" r:id="rId2"/>
    <sheet name="Actuals - FB Summary" sheetId="20" r:id="rId3"/>
    <sheet name="Revenues" sheetId="2" r:id="rId4"/>
    <sheet name="Expenditures " sheetId="10" r:id="rId5"/>
    <sheet name="Other Financing Sources &amp; Uses" sheetId="23" r:id="rId6"/>
    <sheet name="Employee Salary Data" sheetId="24" r:id="rId7"/>
    <sheet name="Expenditures - 2022 Budgeted" sheetId="12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0" l="1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21" i="15"/>
  <c r="D26" i="10"/>
  <c r="D19" i="10"/>
  <c r="F22" i="2"/>
  <c r="E22" i="2"/>
  <c r="D22" i="2"/>
  <c r="E16" i="2"/>
  <c r="D16" i="2"/>
  <c r="C16" i="15"/>
  <c r="D16" i="15"/>
  <c r="E16" i="15"/>
  <c r="C17" i="15"/>
  <c r="D17" i="15"/>
  <c r="E17" i="15"/>
  <c r="F16" i="2"/>
  <c r="F26" i="10"/>
  <c r="E26" i="10"/>
  <c r="F19" i="10"/>
  <c r="E19" i="10"/>
  <c r="E24" i="2" l="1"/>
  <c r="D28" i="10"/>
  <c r="F24" i="2"/>
  <c r="D24" i="2"/>
  <c r="E28" i="10"/>
  <c r="F28" i="10"/>
  <c r="E11" i="15"/>
  <c r="E12" i="15"/>
  <c r="E13" i="15"/>
  <c r="E14" i="15"/>
  <c r="D11" i="15"/>
  <c r="D12" i="15"/>
  <c r="D13" i="15"/>
  <c r="C11" i="15"/>
  <c r="C12" i="15"/>
  <c r="C13" i="15"/>
  <c r="E8" i="15"/>
  <c r="D8" i="15"/>
  <c r="C8" i="15"/>
  <c r="H28" i="20"/>
  <c r="I28" i="20" s="1"/>
  <c r="H25" i="20"/>
  <c r="I25" i="20" s="1"/>
  <c r="H22" i="20"/>
  <c r="I22" i="20" s="1"/>
  <c r="D14" i="20"/>
  <c r="C7" i="15"/>
  <c r="C10" i="20"/>
  <c r="D15" i="20" s="1"/>
  <c r="B10" i="20"/>
  <c r="F16" i="23"/>
  <c r="E42" i="15" s="1"/>
  <c r="E16" i="23"/>
  <c r="D42" i="15" s="1"/>
  <c r="D16" i="23"/>
  <c r="C42" i="15" s="1"/>
  <c r="F11" i="23"/>
  <c r="E41" i="15" s="1"/>
  <c r="E11" i="23"/>
  <c r="D41" i="15" s="1"/>
  <c r="D11" i="23"/>
  <c r="C41" i="15" s="1"/>
  <c r="E6" i="15"/>
  <c r="E7" i="15"/>
  <c r="E9" i="15"/>
  <c r="E10" i="15"/>
  <c r="E15" i="15"/>
  <c r="E18" i="15"/>
  <c r="D6" i="15"/>
  <c r="D7" i="15"/>
  <c r="D9" i="15"/>
  <c r="D10" i="15"/>
  <c r="D14" i="15"/>
  <c r="D15" i="15"/>
  <c r="D18" i="15"/>
  <c r="C6" i="15"/>
  <c r="C9" i="15"/>
  <c r="C10" i="15"/>
  <c r="C14" i="15"/>
  <c r="C15" i="15"/>
  <c r="C18" i="15"/>
  <c r="C12" i="20" l="1"/>
  <c r="C35" i="15"/>
  <c r="C52" i="15" s="1"/>
  <c r="E43" i="15"/>
  <c r="F18" i="23"/>
  <c r="D43" i="15"/>
  <c r="C43" i="15"/>
  <c r="D18" i="23"/>
  <c r="E18" i="23"/>
  <c r="F3" i="10"/>
  <c r="F2" i="10"/>
  <c r="E3" i="10"/>
  <c r="E2" i="10"/>
  <c r="D3" i="10"/>
  <c r="F3" i="2"/>
  <c r="F2" i="2"/>
  <c r="E3" i="2"/>
  <c r="D3" i="2"/>
  <c r="E2" i="2"/>
  <c r="A2" i="15"/>
  <c r="A1" i="15"/>
  <c r="E19" i="15" l="1"/>
  <c r="D35" i="15"/>
  <c r="D52" i="15" s="1"/>
  <c r="D19" i="15"/>
  <c r="E35" i="15"/>
  <c r="E52" i="15" s="1"/>
  <c r="D38" i="15" l="1"/>
  <c r="D45" i="15" s="1"/>
  <c r="E38" i="15"/>
  <c r="E45" i="15" s="1"/>
  <c r="D2" i="10"/>
  <c r="D2" i="2"/>
  <c r="C3" i="15"/>
  <c r="E3" i="15"/>
  <c r="D3" i="15"/>
  <c r="H7" i="12"/>
  <c r="G7" i="12"/>
  <c r="F7" i="12"/>
  <c r="E7" i="12"/>
  <c r="F3" i="12"/>
  <c r="F4" i="12"/>
  <c r="H2" i="12"/>
  <c r="H6" i="12" s="1"/>
  <c r="H4" i="12"/>
  <c r="H3" i="12"/>
  <c r="G2" i="12"/>
  <c r="G6" i="12" s="1"/>
  <c r="E4" i="12"/>
  <c r="E6" i="12" s="1"/>
  <c r="E3" i="12"/>
  <c r="E2" i="12"/>
  <c r="D6" i="12"/>
  <c r="F6" i="12" l="1"/>
  <c r="E51" i="15" l="1"/>
  <c r="E53" i="15" s="1"/>
  <c r="C51" i="15"/>
  <c r="C53" i="15" s="1"/>
  <c r="D51" i="15"/>
  <c r="D53" i="15" s="1"/>
  <c r="C19" i="15"/>
  <c r="C38" i="15" s="1"/>
  <c r="C45" i="15" l="1"/>
  <c r="C14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tc={51DFB176-E80F-4E4A-8179-7F4393F3866C}</author>
  </authors>
  <commentList>
    <comment ref="H7" authorId="0" shapeId="0" xr:uid="{51DFB176-E80F-4E4A-8179-7F4393F3866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Budget Reserve Total on budget</t>
        </r>
      </text>
    </comment>
  </commentList>
</comments>
</file>

<file path=xl/sharedStrings.xml><?xml version="1.0" encoding="utf-8"?>
<sst xmlns="http://schemas.openxmlformats.org/spreadsheetml/2006/main" count="388" uniqueCount="210">
  <si>
    <t>Community/Junior College</t>
  </si>
  <si>
    <t>Grand Expenditure Total</t>
  </si>
  <si>
    <t>Record Type</t>
  </si>
  <si>
    <t>Expenditure</t>
  </si>
  <si>
    <t>Category</t>
  </si>
  <si>
    <t xml:space="preserve">Southern </t>
  </si>
  <si>
    <t>Eastern</t>
  </si>
  <si>
    <t>Western</t>
  </si>
  <si>
    <t>North</t>
  </si>
  <si>
    <t>Grouping</t>
  </si>
  <si>
    <t>Operating Revenue</t>
  </si>
  <si>
    <t>Other Operating Revenue</t>
  </si>
  <si>
    <t>Non Operating Revenue</t>
  </si>
  <si>
    <t>Personnel Costs (Salary, Benefits, etc)</t>
  </si>
  <si>
    <t>Operating Expenses</t>
  </si>
  <si>
    <t>Capital Outlay</t>
  </si>
  <si>
    <t>2022 Budgeted Expenditures</t>
  </si>
  <si>
    <t>Other Non Operating Revenue</t>
  </si>
  <si>
    <t>Other Reporting Information</t>
  </si>
  <si>
    <t>Actuals</t>
  </si>
  <si>
    <t>Entity Name</t>
  </si>
  <si>
    <t xml:space="preserve"> ACTUALS</t>
  </si>
  <si>
    <t>Total Operating Revenue</t>
  </si>
  <si>
    <t>Total Non Operating Revenue</t>
  </si>
  <si>
    <t>Total Revenue</t>
  </si>
  <si>
    <t xml:space="preserve"> Total Expenditure</t>
  </si>
  <si>
    <t>Investment Income</t>
  </si>
  <si>
    <t>Total Operating Expense</t>
  </si>
  <si>
    <t>Total Non Operating Expense</t>
  </si>
  <si>
    <t xml:space="preserve">Formula: do not enter </t>
  </si>
  <si>
    <t xml:space="preserve">Ending </t>
  </si>
  <si>
    <t>Unique ID (EIN)</t>
  </si>
  <si>
    <t>Reporting Years</t>
  </si>
  <si>
    <t>Final Amended Budget</t>
  </si>
  <si>
    <t>Adopted Budget</t>
  </si>
  <si>
    <t>Enter your Entities name here</t>
  </si>
  <si>
    <t>Enter Entities unique identifier as EIN</t>
  </si>
  <si>
    <t>ADOPTED BUDGET</t>
  </si>
  <si>
    <t xml:space="preserve"> FINAL AMENDED BUDGET</t>
  </si>
  <si>
    <t>2. Do not enter decimal places, round to nearest dollar.</t>
  </si>
  <si>
    <t xml:space="preserve">1. Hard Key values into orange input cells on each of the tabs in the workbook. </t>
  </si>
  <si>
    <t>4. Do not enter into formula cells where note says Formula: do not enter.</t>
  </si>
  <si>
    <t xml:space="preserve">3. Enter all values as positive numbers instructions explicitly say otherwise. </t>
  </si>
  <si>
    <t>Reporting Template</t>
  </si>
  <si>
    <t>Interest Expense</t>
  </si>
  <si>
    <t>Other Non Operating Expense</t>
  </si>
  <si>
    <t>Ending</t>
  </si>
  <si>
    <t>Capital Contributions</t>
  </si>
  <si>
    <t>Other Revenue</t>
  </si>
  <si>
    <t>Depreciation Expense</t>
  </si>
  <si>
    <t>Revenues</t>
  </si>
  <si>
    <t>Expenditures</t>
  </si>
  <si>
    <t>Operating Expenditures</t>
  </si>
  <si>
    <t>Non Operating Expenditures</t>
  </si>
  <si>
    <t>Other Expense</t>
  </si>
  <si>
    <t>Sub Category</t>
  </si>
  <si>
    <t>Restricted</t>
  </si>
  <si>
    <t>Subcategory</t>
  </si>
  <si>
    <t>Other Financing Sources</t>
  </si>
  <si>
    <t>Other Financing Source</t>
  </si>
  <si>
    <t>Proceeds from sales of capital assets</t>
  </si>
  <si>
    <t>Total Other Financing Source</t>
  </si>
  <si>
    <t>Other Financing Uses</t>
  </si>
  <si>
    <t>Other Financing Use</t>
  </si>
  <si>
    <t>Total Other Financing Use</t>
  </si>
  <si>
    <t xml:space="preserve"> Total OFS/OFU</t>
  </si>
  <si>
    <t>Fund Balances</t>
  </si>
  <si>
    <t xml:space="preserve">Restricted </t>
  </si>
  <si>
    <t>Committed</t>
  </si>
  <si>
    <t>Assigned</t>
  </si>
  <si>
    <t xml:space="preserve">Enter as negative, if negative. </t>
  </si>
  <si>
    <t>Change in Fund Balances</t>
  </si>
  <si>
    <t>Proceeds from issuance of debt</t>
  </si>
  <si>
    <t>Includes leases</t>
  </si>
  <si>
    <t>Proceeds from insurance recovery</t>
  </si>
  <si>
    <t>Transfers In</t>
  </si>
  <si>
    <t>Transfers Out</t>
  </si>
  <si>
    <t>Payments to refunding bond agent</t>
  </si>
  <si>
    <t>Enter as negative number</t>
  </si>
  <si>
    <t xml:space="preserve">   Other Financing Sources/Uses</t>
  </si>
  <si>
    <t>Other Financing Sources/Uses</t>
  </si>
  <si>
    <t>Total OFS/U</t>
  </si>
  <si>
    <t>Debt Service</t>
  </si>
  <si>
    <t>Total Expenditures</t>
  </si>
  <si>
    <t>Total Revenues</t>
  </si>
  <si>
    <t>Other</t>
  </si>
  <si>
    <t>Tie Out to Reporting Summary - Must Be Zero</t>
  </si>
  <si>
    <t>Equity % of Expenditures</t>
  </si>
  <si>
    <t>Includes interest income</t>
  </si>
  <si>
    <t>Amount</t>
  </si>
  <si>
    <t>Description</t>
  </si>
  <si>
    <t>Total</t>
  </si>
  <si>
    <t xml:space="preserve">Tie Out to Fund Balance </t>
  </si>
  <si>
    <t>Formulas: do not enter</t>
  </si>
  <si>
    <t xml:space="preserve">If you entered an amount for Restricted, Committed or Assigned Fund Balance for the most recent year please fill out the table below. </t>
  </si>
  <si>
    <t>Please provide the amount and a description with the purpose for the balance in each fund listed below</t>
  </si>
  <si>
    <t xml:space="preserve">Retricted and Other Balances % of Expenditures </t>
  </si>
  <si>
    <t>Unrestricted Balance % of Expenditures</t>
  </si>
  <si>
    <t>DO NOT ENTER INTO THIS TAB</t>
  </si>
  <si>
    <t>Local Grant Revenue</t>
  </si>
  <si>
    <t>Private Contributions</t>
  </si>
  <si>
    <t>Investment Income (loss)</t>
  </si>
  <si>
    <t>Only report non-operating expenses not included in other categories</t>
  </si>
  <si>
    <t>Only report operating revenue not reported in other categories</t>
  </si>
  <si>
    <t>Only report non-operating revenue not reported in other categories</t>
  </si>
  <si>
    <t>State Millennium Fund</t>
  </si>
  <si>
    <t>Contracts</t>
  </si>
  <si>
    <t>Rents</t>
  </si>
  <si>
    <t>General Fund Support</t>
  </si>
  <si>
    <t>Includes donations</t>
  </si>
  <si>
    <t>General Support</t>
  </si>
  <si>
    <t>Nutrition</t>
  </si>
  <si>
    <t>Includes state, county, &amp; local general fund support</t>
  </si>
  <si>
    <t>Includes revenue from clinical &amp; family health services</t>
  </si>
  <si>
    <t>Nonspendable</t>
  </si>
  <si>
    <t>Unassigned</t>
  </si>
  <si>
    <t>Health and Professional Services</t>
  </si>
  <si>
    <t>Licenses, Permits and Fees</t>
  </si>
  <si>
    <t>Federal Grant Revenue</t>
  </si>
  <si>
    <t>State Grant Revenue</t>
  </si>
  <si>
    <t>Health District Template</t>
  </si>
  <si>
    <t>Enter the totals from the Balance Sheet - Governmental Funds</t>
  </si>
  <si>
    <t>Enter the totals from the Statement of Revenues, Expenditures, and Changes in Fund Balance  - Governmental Funds</t>
  </si>
  <si>
    <t>General Support: Personnel</t>
  </si>
  <si>
    <t>General Support: Other</t>
  </si>
  <si>
    <t>Administrative</t>
  </si>
  <si>
    <t>Administrative: Personnel</t>
  </si>
  <si>
    <t>Administrative: Other</t>
  </si>
  <si>
    <t>Includes employee salaries and wages, benefits, taxes, etc for administrative personnel (managerial guidance)</t>
  </si>
  <si>
    <t>Non-managerial administrative personnel costs, such as budget, accounting, billing, accounts payable, etc.</t>
  </si>
  <si>
    <t>Clinic</t>
  </si>
  <si>
    <t>Clinic: Personnel</t>
  </si>
  <si>
    <t>Clinic: Other</t>
  </si>
  <si>
    <t>Personnel costs for clinic services, such as family planning, immunization, and other communicable disease treatment/control</t>
  </si>
  <si>
    <t>Enviornmental</t>
  </si>
  <si>
    <t>Environmental: Personnel</t>
  </si>
  <si>
    <t>Environmental: Other</t>
  </si>
  <si>
    <t>Non-managerial administrative costs, other than personnel, capital outlay, or debt</t>
  </si>
  <si>
    <t>Includes non-functional (administrative) support, other than personnel, capital outlay, and debt</t>
  </si>
  <si>
    <t>Costs other than personnel, capital outlay, and debt for clinic services</t>
  </si>
  <si>
    <t>Community</t>
  </si>
  <si>
    <t>Community Health: Personnel</t>
  </si>
  <si>
    <t>Community Health: Other</t>
  </si>
  <si>
    <t>Includes personnel costs for environmental health programs</t>
  </si>
  <si>
    <t>Costs other than personnel, capital outlay, and debt for environmental health programs</t>
  </si>
  <si>
    <t>Includes personnel costs for community health programs</t>
  </si>
  <si>
    <t>Costs other than personnel, capital outlay, and debt for community health programs</t>
  </si>
  <si>
    <t>Nutrition: Personnel</t>
  </si>
  <si>
    <t>Nuitrition: Other</t>
  </si>
  <si>
    <t>Includes personnel costs for nutrition programs</t>
  </si>
  <si>
    <t>Costs other than personnel, capital outlay, and debt for nutrition programs</t>
  </si>
  <si>
    <t>Other Operating Expense: Personnel</t>
  </si>
  <si>
    <t>Other Operating Expense: Other</t>
  </si>
  <si>
    <t>Only report personnel operating expenses not included in other categories</t>
  </si>
  <si>
    <t>Only report other operating expenses not included in other categories, capital outlay or debt service</t>
  </si>
  <si>
    <t>Report total capital outlay</t>
  </si>
  <si>
    <t>Debt Service: Principal</t>
  </si>
  <si>
    <t>Debt Service: Interest</t>
  </si>
  <si>
    <t>Report principal expense</t>
  </si>
  <si>
    <t>Report interest expense</t>
  </si>
  <si>
    <t>Change in Fund Balance Before</t>
  </si>
  <si>
    <t>Change in Fund Balance</t>
  </si>
  <si>
    <t>Employee Name</t>
  </si>
  <si>
    <t>Job Title</t>
  </si>
  <si>
    <t>Department Name</t>
  </si>
  <si>
    <t>Hire Date</t>
  </si>
  <si>
    <t>Full-time/Part-time</t>
  </si>
  <si>
    <t>Pay Rate</t>
  </si>
  <si>
    <t>Pay Basis</t>
  </si>
  <si>
    <t>Months of Service</t>
  </si>
  <si>
    <t xml:space="preserve">ABEGGLEN, JESSICA N                          </t>
  </si>
  <si>
    <t xml:space="preserve">DISPATCHERS/S.O. FULL TIME    </t>
  </si>
  <si>
    <t xml:space="preserve">JUSTICE FUND                  </t>
  </si>
  <si>
    <t>12/27/2021</t>
  </si>
  <si>
    <t>FULL-TIME</t>
  </si>
  <si>
    <t>ANNUALLY</t>
  </si>
  <si>
    <t>EXAMPLE</t>
  </si>
  <si>
    <t xml:space="preserve">AIKELE, AARON P                              </t>
  </si>
  <si>
    <t xml:space="preserve">JAILERS/PART TIME             </t>
  </si>
  <si>
    <t xml:space="preserve">SHERIFF                       </t>
  </si>
  <si>
    <t>05/01/2023</t>
  </si>
  <si>
    <t>PART-TIME</t>
  </si>
  <si>
    <t>HOURLY</t>
  </si>
  <si>
    <t xml:space="preserve">ALBRIGHT, TATEN L                            </t>
  </si>
  <si>
    <t>7TH JUDICIAL ADULT DC TREATMEN</t>
  </si>
  <si>
    <t xml:space="preserve">7TH JUD DRUG COURT TREATMENT  </t>
  </si>
  <si>
    <t>07/29/2019</t>
  </si>
  <si>
    <t xml:space="preserve">ALLEN, CHENOA C                              </t>
  </si>
  <si>
    <t xml:space="preserve">LAW CLERK                     </t>
  </si>
  <si>
    <t xml:space="preserve">LAW CLERKS                    </t>
  </si>
  <si>
    <t>10/01/2013</t>
  </si>
  <si>
    <t xml:space="preserve">ANDRUS, NEAL R                               </t>
  </si>
  <si>
    <t xml:space="preserve">FAIRGROUNDS MAINTAINENCE      </t>
  </si>
  <si>
    <t xml:space="preserve">FAIR BOARD                    </t>
  </si>
  <si>
    <t>03/16/2020</t>
  </si>
  <si>
    <t xml:space="preserve">ANGELL, JERET T                              </t>
  </si>
  <si>
    <t xml:space="preserve">SOLID WASTE FULL TIME         </t>
  </si>
  <si>
    <t xml:space="preserve">SOLID WASTE                   </t>
  </si>
  <si>
    <t xml:space="preserve">ANGUS, SARIAH R                              </t>
  </si>
  <si>
    <t xml:space="preserve">COMMUNITY SERVICES DIRECTOR   </t>
  </si>
  <si>
    <t xml:space="preserve">JUVENILE PROBATION FUND       </t>
  </si>
  <si>
    <t>08/17/2020</t>
  </si>
  <si>
    <t xml:space="preserve">ARMSTRONG, GARY T                            </t>
  </si>
  <si>
    <t xml:space="preserve">P &amp; Z ADMINISTRATOR           </t>
  </si>
  <si>
    <t xml:space="preserve">PLANNING AND ZONING           </t>
  </si>
  <si>
    <t>07/19/2021</t>
  </si>
  <si>
    <t xml:space="preserve">ARNOLD, JARED D                              </t>
  </si>
  <si>
    <t xml:space="preserve">WEED SPRAYER                  </t>
  </si>
  <si>
    <t xml:space="preserve">WEEDS                         </t>
  </si>
  <si>
    <t>04/20/2012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</si>
</sst>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Garamond"/>
      <family val="1"/>
    </font>
    <font>
      <sz val="11"/>
      <color rgb="FF9C57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808080"/>
      <name val="Calibri"/>
      <family val="2"/>
    </font>
    <font>
      <b/>
      <i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BE1D2"/>
        <bgColor rgb="FF000000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3" borderId="1" applyNumberFormat="0" applyAlignment="0" applyProtection="0"/>
    <xf numFmtId="4" fontId="7" fillId="4" borderId="7"/>
    <xf numFmtId="0" fontId="5" fillId="5" borderId="7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164" fontId="0" fillId="0" borderId="0" xfId="0" applyNumberFormat="1" applyBorder="1"/>
    <xf numFmtId="0" fontId="4" fillId="0" borderId="0" xfId="0" applyFont="1" applyBorder="1"/>
    <xf numFmtId="164" fontId="0" fillId="2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 indent="2"/>
    </xf>
    <xf numFmtId="0" fontId="2" fillId="0" borderId="4" xfId="0" applyFont="1" applyBorder="1" applyAlignment="1">
      <alignment horizontal="center"/>
    </xf>
    <xf numFmtId="0" fontId="5" fillId="3" borderId="1" xfId="2"/>
    <xf numFmtId="164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Font="1"/>
    <xf numFmtId="164" fontId="0" fillId="0" borderId="3" xfId="1" applyNumberFormat="1" applyFont="1" applyBorder="1"/>
    <xf numFmtId="164" fontId="0" fillId="0" borderId="5" xfId="1" applyNumberFormat="1" applyFont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indent="2"/>
    </xf>
    <xf numFmtId="0" fontId="2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164" fontId="0" fillId="0" borderId="0" xfId="1" applyNumberFormat="1" applyFont="1"/>
    <xf numFmtId="164" fontId="0" fillId="0" borderId="0" xfId="1" applyNumberFormat="1" applyFont="1" applyBorder="1"/>
    <xf numFmtId="164" fontId="2" fillId="0" borderId="0" xfId="1" applyNumberFormat="1" applyFont="1" applyBorder="1"/>
    <xf numFmtId="0" fontId="4" fillId="0" borderId="0" xfId="0" applyFont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164" fontId="2" fillId="0" borderId="3" xfId="1" applyNumberFormat="1" applyFont="1" applyBorder="1"/>
    <xf numFmtId="164" fontId="2" fillId="0" borderId="5" xfId="1" applyNumberFormat="1" applyFont="1" applyBorder="1"/>
    <xf numFmtId="0" fontId="2" fillId="0" borderId="0" xfId="0" applyFont="1" applyAlignment="1">
      <alignment horizontal="center" vertical="center"/>
    </xf>
    <xf numFmtId="0" fontId="5" fillId="0" borderId="0" xfId="2" applyFill="1" applyBorder="1"/>
    <xf numFmtId="0" fontId="2" fillId="0" borderId="0" xfId="0" applyFont="1" applyFill="1" applyBorder="1"/>
    <xf numFmtId="0" fontId="0" fillId="0" borderId="0" xfId="0" applyFill="1" applyBorder="1"/>
    <xf numFmtId="0" fontId="8" fillId="0" borderId="0" xfId="0" applyFont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0" fontId="4" fillId="0" borderId="0" xfId="0" applyFont="1" applyAlignment="1">
      <alignment horizontal="left"/>
    </xf>
    <xf numFmtId="0" fontId="4" fillId="0" borderId="0" xfId="0" applyFont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4" fillId="0" borderId="0" xfId="0" applyNumberFormat="1" applyFont="1"/>
    <xf numFmtId="0" fontId="3" fillId="0" borderId="0" xfId="0" applyFont="1"/>
    <xf numFmtId="164" fontId="0" fillId="0" borderId="8" xfId="1" applyNumberFormat="1" applyFont="1" applyBorder="1"/>
    <xf numFmtId="164" fontId="0" fillId="0" borderId="9" xfId="1" applyNumberFormat="1" applyFont="1" applyBorder="1"/>
    <xf numFmtId="0" fontId="0" fillId="0" borderId="0" xfId="0" applyFont="1" applyFill="1" applyBorder="1"/>
    <xf numFmtId="164" fontId="6" fillId="0" borderId="0" xfId="1" applyNumberFormat="1" applyFont="1" applyFill="1" applyBorder="1" applyAlignment="1" applyProtection="1">
      <alignment horizontal="left" vertical="center"/>
      <protection locked="0"/>
    </xf>
    <xf numFmtId="164" fontId="6" fillId="0" borderId="2" xfId="1" applyNumberFormat="1" applyFont="1" applyFill="1" applyBorder="1" applyAlignment="1" applyProtection="1">
      <alignment horizontal="left" vertical="center"/>
      <protection locked="0"/>
    </xf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Border="1"/>
    <xf numFmtId="164" fontId="5" fillId="3" borderId="0" xfId="1" applyNumberFormat="1" applyFont="1" applyFill="1" applyBorder="1"/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43" fontId="5" fillId="3" borderId="1" xfId="1" applyFont="1" applyFill="1" applyBorder="1"/>
    <xf numFmtId="43" fontId="0" fillId="0" borderId="0" xfId="0" applyNumberFormat="1"/>
    <xf numFmtId="43" fontId="4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164" fontId="5" fillId="3" borderId="1" xfId="1" applyNumberFormat="1" applyFont="1" applyFill="1" applyBorder="1"/>
    <xf numFmtId="10" fontId="0" fillId="0" borderId="0" xfId="5" applyNumberFormat="1" applyFont="1"/>
    <xf numFmtId="43" fontId="8" fillId="0" borderId="0" xfId="1" applyFont="1"/>
    <xf numFmtId="0" fontId="0" fillId="0" borderId="0" xfId="0"/>
    <xf numFmtId="0" fontId="0" fillId="0" borderId="0" xfId="0" applyFont="1"/>
    <xf numFmtId="164" fontId="0" fillId="0" borderId="0" xfId="1" applyNumberFormat="1" applyFont="1"/>
    <xf numFmtId="164" fontId="5" fillId="3" borderId="1" xfId="1" applyNumberFormat="1" applyFont="1" applyFill="1" applyBorder="1"/>
    <xf numFmtId="0" fontId="0" fillId="0" borderId="0" xfId="0" applyBorder="1" applyAlignment="1">
      <alignment vertical="top"/>
    </xf>
    <xf numFmtId="0" fontId="0" fillId="0" borderId="0" xfId="0"/>
    <xf numFmtId="0" fontId="0" fillId="0" borderId="0" xfId="0" applyBorder="1" applyAlignment="1">
      <alignment vertical="top"/>
    </xf>
    <xf numFmtId="0" fontId="0" fillId="0" borderId="0" xfId="0"/>
    <xf numFmtId="164" fontId="5" fillId="3" borderId="1" xfId="1" applyNumberFormat="1" applyFont="1" applyFill="1" applyBorder="1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164" fontId="5" fillId="3" borderId="1" xfId="1" applyNumberFormat="1" applyFont="1" applyFill="1" applyBorder="1"/>
    <xf numFmtId="10" fontId="0" fillId="0" borderId="0" xfId="5" applyNumberFormat="1" applyFont="1"/>
    <xf numFmtId="0" fontId="0" fillId="0" borderId="0" xfId="0" applyAlignment="1">
      <alignment wrapText="1"/>
    </xf>
    <xf numFmtId="0" fontId="0" fillId="0" borderId="0" xfId="0" applyFill="1" applyBorder="1" applyAlignment="1">
      <alignment vertical="top"/>
    </xf>
    <xf numFmtId="0" fontId="0" fillId="0" borderId="0" xfId="0" applyBorder="1"/>
    <xf numFmtId="0" fontId="0" fillId="0" borderId="0" xfId="0"/>
    <xf numFmtId="0" fontId="3" fillId="0" borderId="0" xfId="0" applyFont="1" applyFill="1" applyAlignment="1">
      <alignment horizontal="left"/>
    </xf>
    <xf numFmtId="164" fontId="0" fillId="0" borderId="0" xfId="1" applyNumberFormat="1" applyFont="1"/>
    <xf numFmtId="164" fontId="5" fillId="3" borderId="1" xfId="1" applyNumberFormat="1" applyFont="1" applyFill="1" applyBorder="1"/>
    <xf numFmtId="0" fontId="0" fillId="0" borderId="0" xfId="0" applyBorder="1" applyAlignment="1">
      <alignment vertical="top"/>
    </xf>
    <xf numFmtId="0" fontId="0" fillId="0" borderId="0" xfId="0" applyFont="1" applyFill="1" applyAlignment="1">
      <alignment horizontal="left"/>
    </xf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5" fillId="3" borderId="0" xfId="1" applyNumberFormat="1" applyFont="1" applyFill="1" applyBorder="1"/>
    <xf numFmtId="0" fontId="0" fillId="0" borderId="0" xfId="0" applyAlignment="1">
      <alignment horizontal="left" indent="1"/>
    </xf>
    <xf numFmtId="164" fontId="5" fillId="3" borderId="1" xfId="1" applyNumberFormat="1" applyFont="1" applyFill="1" applyBorder="1"/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 indent="1"/>
    </xf>
    <xf numFmtId="164" fontId="5" fillId="3" borderId="1" xfId="1" applyNumberFormat="1" applyFont="1" applyFill="1" applyBorder="1"/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6" borderId="0" xfId="0" applyFont="1" applyFill="1"/>
    <xf numFmtId="8" fontId="11" fillId="6" borderId="0" xfId="0" applyNumberFormat="1" applyFont="1" applyFill="1"/>
    <xf numFmtId="0" fontId="12" fillId="0" borderId="0" xfId="0" applyFont="1"/>
    <xf numFmtId="0" fontId="5" fillId="3" borderId="10" xfId="1" applyNumberFormat="1" applyFont="1" applyFill="1" applyBorder="1" applyAlignment="1">
      <alignment horizontal="center"/>
    </xf>
    <xf numFmtId="0" fontId="5" fillId="3" borderId="11" xfId="1" applyNumberFormat="1" applyFont="1" applyFill="1" applyBorder="1" applyAlignment="1">
      <alignment horizontal="center"/>
    </xf>
    <xf numFmtId="0" fontId="5" fillId="3" borderId="12" xfId="1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6">
    <cellStyle name="Comma" xfId="1" builtinId="3"/>
    <cellStyle name="Input" xfId="2" builtinId="20"/>
    <cellStyle name="Normal" xfId="0" builtinId="0"/>
    <cellStyle name="Percent" xfId="5" builtinId="5"/>
    <cellStyle name="Sum Snip" xfId="3" xr:uid="{A8716AF3-5283-4A45-90DD-C8A334FA6116}"/>
    <cellStyle name="Text Snip" xfId="4" xr:uid="{FCB4A4DF-54A5-4DE8-B0B6-C9692FEDEF68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vin Sinner" id="{28BDCF45-756A-43A0-837F-DB2F3AEEE17B}" userId="S::dsinner@eidebailly.com::41e05a01-ea1c-40ef-85ee-62945ffbb60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3-05-31T21:00:31.49" personId="{28BDCF45-756A-43A0-837F-DB2F3AEEE17B}" id="{51DFB176-E80F-4E4A-8179-7F4393F3866C}">
    <text>Budget Reserve Total on budget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07DA-5560-4EE0-8EFB-A8B076610E8A}">
  <sheetPr codeName="Sheet5"/>
  <dimension ref="A1:C14"/>
  <sheetViews>
    <sheetView showGridLines="0" tabSelected="1" workbookViewId="0">
      <selection activeCell="B21" sqref="B21"/>
    </sheetView>
  </sheetViews>
  <sheetFormatPr defaultRowHeight="14.4" x14ac:dyDescent="0.3"/>
  <cols>
    <col min="1" max="1" width="29.109375" customWidth="1"/>
    <col min="2" max="2" width="18.33203125" customWidth="1"/>
  </cols>
  <sheetData>
    <row r="1" spans="1:3" ht="15.6" x14ac:dyDescent="0.3">
      <c r="A1" s="28" t="s">
        <v>43</v>
      </c>
      <c r="B1" s="80" t="s">
        <v>120</v>
      </c>
    </row>
    <row r="2" spans="1:3" ht="15.6" x14ac:dyDescent="0.3">
      <c r="A2" s="28" t="s">
        <v>20</v>
      </c>
      <c r="B2" s="27"/>
      <c r="C2" s="32" t="s">
        <v>35</v>
      </c>
    </row>
    <row r="3" spans="1:3" ht="15.6" x14ac:dyDescent="0.3">
      <c r="A3" s="28" t="s">
        <v>31</v>
      </c>
      <c r="B3" s="27"/>
      <c r="C3" s="32" t="s">
        <v>36</v>
      </c>
    </row>
    <row r="4" spans="1:3" ht="15.6" x14ac:dyDescent="0.3">
      <c r="A4" s="28" t="s">
        <v>32</v>
      </c>
      <c r="B4" s="32"/>
      <c r="C4" s="32"/>
    </row>
    <row r="5" spans="1:3" ht="15.6" x14ac:dyDescent="0.3">
      <c r="A5" s="31" t="s">
        <v>19</v>
      </c>
      <c r="B5" s="27">
        <v>2023</v>
      </c>
    </row>
    <row r="6" spans="1:3" ht="15.6" x14ac:dyDescent="0.3">
      <c r="A6" s="31" t="s">
        <v>33</v>
      </c>
      <c r="B6" s="27">
        <v>2023</v>
      </c>
    </row>
    <row r="7" spans="1:3" ht="15.6" x14ac:dyDescent="0.3">
      <c r="A7" s="31" t="s">
        <v>34</v>
      </c>
      <c r="B7" s="27">
        <v>2024</v>
      </c>
    </row>
    <row r="11" spans="1:3" x14ac:dyDescent="0.3">
      <c r="A11" s="32" t="s">
        <v>40</v>
      </c>
    </row>
    <row r="12" spans="1:3" x14ac:dyDescent="0.3">
      <c r="A12" s="32" t="s">
        <v>39</v>
      </c>
    </row>
    <row r="13" spans="1:3" x14ac:dyDescent="0.3">
      <c r="A13" s="32" t="s">
        <v>42</v>
      </c>
    </row>
    <row r="14" spans="1:3" x14ac:dyDescent="0.3">
      <c r="A14" s="32" t="s">
        <v>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D757-8D88-497B-B181-3ADE8F328D75}">
  <sheetPr codeName="Sheet1">
    <tabColor theme="0"/>
  </sheetPr>
  <dimension ref="A1:E53"/>
  <sheetViews>
    <sheetView showGridLines="0" workbookViewId="0">
      <selection activeCell="E53" sqref="E53"/>
    </sheetView>
  </sheetViews>
  <sheetFormatPr defaultRowHeight="14.4" x14ac:dyDescent="0.3"/>
  <cols>
    <col min="1" max="1" width="23.6640625" customWidth="1"/>
    <col min="2" max="2" width="44.5546875" bestFit="1" customWidth="1"/>
    <col min="3" max="3" width="23.5546875" customWidth="1"/>
    <col min="4" max="4" width="23.109375" customWidth="1"/>
    <col min="5" max="5" width="19.44140625" customWidth="1"/>
  </cols>
  <sheetData>
    <row r="1" spans="1:5" ht="15.6" x14ac:dyDescent="0.3">
      <c r="A1" s="81">
        <f>Instructions!B2</f>
        <v>0</v>
      </c>
      <c r="C1" s="98" t="s">
        <v>98</v>
      </c>
    </row>
    <row r="2" spans="1:5" ht="15.6" x14ac:dyDescent="0.3">
      <c r="A2" s="80">
        <f>Instructions!B3</f>
        <v>0</v>
      </c>
    </row>
    <row r="3" spans="1:5" ht="15" thickBot="1" x14ac:dyDescent="0.35">
      <c r="C3" s="5">
        <f>Instructions!B5</f>
        <v>2023</v>
      </c>
      <c r="D3" s="5">
        <f>Instructions!B6</f>
        <v>2023</v>
      </c>
      <c r="E3" s="5">
        <f>Instructions!B7</f>
        <v>2024</v>
      </c>
    </row>
    <row r="4" spans="1:5" s="24" customFormat="1" ht="15" thickBot="1" x14ac:dyDescent="0.35">
      <c r="A4" s="2" t="s">
        <v>2</v>
      </c>
      <c r="B4" s="2" t="s">
        <v>4</v>
      </c>
      <c r="C4" s="30" t="s">
        <v>21</v>
      </c>
      <c r="D4" s="26" t="s">
        <v>38</v>
      </c>
      <c r="E4" s="26" t="s">
        <v>37</v>
      </c>
    </row>
    <row r="5" spans="1:5" x14ac:dyDescent="0.3">
      <c r="C5" s="14"/>
      <c r="D5" s="14"/>
      <c r="E5" s="14"/>
    </row>
    <row r="6" spans="1:5" x14ac:dyDescent="0.3">
      <c r="A6" t="s">
        <v>50</v>
      </c>
      <c r="B6" s="111" t="s">
        <v>116</v>
      </c>
      <c r="C6" s="14">
        <f>SUMIF(Revenues!$B:$B,'Reporting Summary'!$B6,Revenues!D:D)</f>
        <v>0</v>
      </c>
      <c r="D6" s="14">
        <f>SUMIF(Revenues!$B:$B,'Reporting Summary'!$B6,Revenues!E:E)</f>
        <v>0</v>
      </c>
      <c r="E6" s="14">
        <f>SUMIF(Revenues!$B:$B,'Reporting Summary'!$B6,Revenues!F:F)</f>
        <v>0</v>
      </c>
    </row>
    <row r="7" spans="1:5" x14ac:dyDescent="0.3">
      <c r="A7" t="s">
        <v>50</v>
      </c>
      <c r="B7" s="111" t="s">
        <v>106</v>
      </c>
      <c r="C7" s="14">
        <f>SUMIF(Revenues!$B:$B,'Reporting Summary'!$B7,Revenues!D:D)</f>
        <v>0</v>
      </c>
      <c r="D7" s="14">
        <f>SUMIF(Revenues!$B:$B,'Reporting Summary'!$B7,Revenues!E:E)</f>
        <v>0</v>
      </c>
      <c r="E7" s="14">
        <f>SUMIF(Revenues!$B:$B,'Reporting Summary'!$B7,Revenues!F:F)</f>
        <v>0</v>
      </c>
    </row>
    <row r="8" spans="1:5" s="99" customFormat="1" x14ac:dyDescent="0.3">
      <c r="A8" s="99" t="s">
        <v>50</v>
      </c>
      <c r="B8" s="111" t="s">
        <v>107</v>
      </c>
      <c r="C8" s="101">
        <f>SUMIF(Revenues!$B:$B,'Reporting Summary'!$B8,Revenues!D:D)</f>
        <v>0</v>
      </c>
      <c r="D8" s="101">
        <f>SUMIF(Revenues!$B:$B,'Reporting Summary'!$B8,Revenues!E:E)</f>
        <v>0</v>
      </c>
      <c r="E8" s="101">
        <f>SUMIF(Revenues!$B:$B,'Reporting Summary'!$B8,Revenues!F:F)</f>
        <v>0</v>
      </c>
    </row>
    <row r="9" spans="1:5" x14ac:dyDescent="0.3">
      <c r="A9" t="s">
        <v>50</v>
      </c>
      <c r="B9" s="111" t="s">
        <v>117</v>
      </c>
      <c r="C9" s="14">
        <f>SUMIF(Revenues!$B:$B,'Reporting Summary'!$B9,Revenues!D:D)</f>
        <v>0</v>
      </c>
      <c r="D9" s="14">
        <f>SUMIF(Revenues!$B:$B,'Reporting Summary'!$B9,Revenues!E:E)</f>
        <v>0</v>
      </c>
      <c r="E9" s="14">
        <f>SUMIF(Revenues!$B:$B,'Reporting Summary'!$B9,Revenues!F:F)</f>
        <v>0</v>
      </c>
    </row>
    <row r="10" spans="1:5" x14ac:dyDescent="0.3">
      <c r="A10" t="s">
        <v>50</v>
      </c>
      <c r="B10" s="111" t="s">
        <v>118</v>
      </c>
      <c r="C10" s="14">
        <f>SUMIF(Revenues!$B:$B,'Reporting Summary'!$B10,Revenues!D:D)</f>
        <v>0</v>
      </c>
      <c r="D10" s="14">
        <f>SUMIF(Revenues!$B:$B,'Reporting Summary'!$B10,Revenues!E:E)</f>
        <v>0</v>
      </c>
      <c r="E10" s="14">
        <f>SUMIF(Revenues!$B:$B,'Reporting Summary'!$B10,Revenues!F:F)</f>
        <v>0</v>
      </c>
    </row>
    <row r="11" spans="1:5" s="99" customFormat="1" x14ac:dyDescent="0.3">
      <c r="A11" s="99" t="s">
        <v>50</v>
      </c>
      <c r="B11" s="111" t="s">
        <v>119</v>
      </c>
      <c r="C11" s="101">
        <f>SUMIF(Revenues!$B:$B,'Reporting Summary'!$B11,Revenues!D:D)</f>
        <v>0</v>
      </c>
      <c r="D11" s="101">
        <f>SUMIF(Revenues!$B:$B,'Reporting Summary'!$B11,Revenues!E:E)</f>
        <v>0</v>
      </c>
      <c r="E11" s="101">
        <f>SUMIF(Revenues!$B:$B,'Reporting Summary'!$B11,Revenues!F:F)</f>
        <v>0</v>
      </c>
    </row>
    <row r="12" spans="1:5" s="99" customFormat="1" x14ac:dyDescent="0.3">
      <c r="A12" s="99" t="s">
        <v>50</v>
      </c>
      <c r="B12" s="114" t="s">
        <v>99</v>
      </c>
      <c r="C12" s="101">
        <f>SUMIF(Revenues!$B:$B,'Reporting Summary'!$B12,Revenues!D:D)</f>
        <v>0</v>
      </c>
      <c r="D12" s="101">
        <f>SUMIF(Revenues!$B:$B,'Reporting Summary'!$B12,Revenues!E:E)</f>
        <v>0</v>
      </c>
      <c r="E12" s="101">
        <f>SUMIF(Revenues!$B:$B,'Reporting Summary'!$B12,Revenues!F:F)</f>
        <v>0</v>
      </c>
    </row>
    <row r="13" spans="1:5" s="99" customFormat="1" x14ac:dyDescent="0.3">
      <c r="A13" s="99" t="s">
        <v>50</v>
      </c>
      <c r="B13" s="111" t="s">
        <v>105</v>
      </c>
      <c r="C13" s="101">
        <f>SUMIF(Revenues!$B:$B,'Reporting Summary'!$B13,Revenues!D:D)</f>
        <v>0</v>
      </c>
      <c r="D13" s="101">
        <f>SUMIF(Revenues!$B:$B,'Reporting Summary'!$B13,Revenues!E:E)</f>
        <v>0</v>
      </c>
      <c r="E13" s="101">
        <f>SUMIF(Revenues!$B:$B,'Reporting Summary'!$B13,Revenues!F:F)</f>
        <v>0</v>
      </c>
    </row>
    <row r="14" spans="1:5" x14ac:dyDescent="0.3">
      <c r="A14" t="s">
        <v>50</v>
      </c>
      <c r="B14" s="111" t="s">
        <v>108</v>
      </c>
      <c r="C14" s="14">
        <f>SUMIF(Revenues!$B:$B,'Reporting Summary'!$B14,Revenues!D:D)</f>
        <v>0</v>
      </c>
      <c r="D14" s="14">
        <f>SUMIF(Revenues!$B:$B,'Reporting Summary'!$B14,Revenues!E:E)</f>
        <v>0</v>
      </c>
      <c r="E14" s="101">
        <f>SUMIF(Revenues!$B:$B,'Reporting Summary'!$B14,Revenues!F:F)</f>
        <v>0</v>
      </c>
    </row>
    <row r="15" spans="1:5" x14ac:dyDescent="0.3">
      <c r="A15" t="s">
        <v>50</v>
      </c>
      <c r="B15" s="111" t="s">
        <v>100</v>
      </c>
      <c r="C15" s="14">
        <f>SUMIF(Revenues!$B:$B,'Reporting Summary'!$B15,Revenues!D:D)</f>
        <v>0</v>
      </c>
      <c r="D15" s="14">
        <f>SUMIF(Revenues!$B:$B,'Reporting Summary'!$B15,Revenues!E:E)</f>
        <v>0</v>
      </c>
      <c r="E15" s="14">
        <f>SUMIF(Revenues!$B:$B,'Reporting Summary'!$B15,Revenues!F:F)</f>
        <v>0</v>
      </c>
    </row>
    <row r="16" spans="1:5" s="123" customFormat="1" x14ac:dyDescent="0.3">
      <c r="A16" s="123" t="s">
        <v>50</v>
      </c>
      <c r="B16" s="129" t="s">
        <v>26</v>
      </c>
      <c r="C16" s="119">
        <f>SUMIF(Revenues!$B:$B,'Reporting Summary'!$B16,Revenues!D:D)</f>
        <v>0</v>
      </c>
      <c r="D16" s="119">
        <f>SUMIF(Revenues!$B:$B,'Reporting Summary'!$B16,Revenues!E:E)</f>
        <v>0</v>
      </c>
      <c r="E16" s="119">
        <f>SUMIF(Revenues!$B:$B,'Reporting Summary'!$B16,Revenues!F:F)</f>
        <v>0</v>
      </c>
    </row>
    <row r="17" spans="1:5" s="123" customFormat="1" x14ac:dyDescent="0.3">
      <c r="A17" s="123" t="s">
        <v>50</v>
      </c>
      <c r="B17" s="129" t="s">
        <v>47</v>
      </c>
      <c r="C17" s="119">
        <f>SUMIF(Revenues!$B:$B,'Reporting Summary'!$B17,Revenues!D:D)</f>
        <v>0</v>
      </c>
      <c r="D17" s="119">
        <f>SUMIF(Revenues!$B:$B,'Reporting Summary'!$B17,Revenues!E:E)</f>
        <v>0</v>
      </c>
      <c r="E17" s="119">
        <f>SUMIF(Revenues!$B:$B,'Reporting Summary'!$B17,Revenues!F:F)</f>
        <v>0</v>
      </c>
    </row>
    <row r="18" spans="1:5" x14ac:dyDescent="0.3">
      <c r="A18" t="s">
        <v>50</v>
      </c>
      <c r="B18" s="111" t="s">
        <v>48</v>
      </c>
      <c r="C18" s="14">
        <f>SUMIF(Revenues!$B:$B,'Reporting Summary'!$B18,Revenues!D:D)</f>
        <v>0</v>
      </c>
      <c r="D18" s="14">
        <f>SUMIF(Revenues!$B:$B,'Reporting Summary'!$B18,Revenues!E:E)</f>
        <v>0</v>
      </c>
      <c r="E18" s="14">
        <f>SUMIF(Revenues!$B:$B,'Reporting Summary'!$B18,Revenues!F:F)</f>
        <v>0</v>
      </c>
    </row>
    <row r="19" spans="1:5" x14ac:dyDescent="0.3">
      <c r="B19" s="41" t="s">
        <v>84</v>
      </c>
      <c r="C19" s="33">
        <f>SUBTOTAL(9,C6:C18)</f>
        <v>0</v>
      </c>
      <c r="D19" s="33">
        <f>SUBTOTAL(9,D6:D18)</f>
        <v>0</v>
      </c>
      <c r="E19" s="33">
        <f>SUBTOTAL(9,E6:E18)</f>
        <v>0</v>
      </c>
    </row>
    <row r="20" spans="1:5" x14ac:dyDescent="0.3">
      <c r="C20" s="17"/>
      <c r="D20" s="17"/>
      <c r="E20" s="17"/>
    </row>
    <row r="21" spans="1:5" x14ac:dyDescent="0.3">
      <c r="A21" t="s">
        <v>51</v>
      </c>
      <c r="B21" s="43" t="s">
        <v>126</v>
      </c>
      <c r="C21" s="14">
        <f>SUMIF('Expenditures '!$C:$C,'Reporting Summary'!$B21,'Expenditures '!D:D)</f>
        <v>0</v>
      </c>
      <c r="D21" s="14">
        <f>SUMIF('Expenditures '!$C:$C,'Reporting Summary'!$B21,'Expenditures '!E:E)</f>
        <v>0</v>
      </c>
      <c r="E21" s="14">
        <f>SUMIF('Expenditures '!$C:$C,'Reporting Summary'!$B21,'Expenditures '!F:F)</f>
        <v>0</v>
      </c>
    </row>
    <row r="22" spans="1:5" x14ac:dyDescent="0.3">
      <c r="A22" t="s">
        <v>51</v>
      </c>
      <c r="B22" s="43" t="s">
        <v>127</v>
      </c>
      <c r="C22" s="119">
        <f>SUMIF('Expenditures '!$C:$C,'Reporting Summary'!$B22,'Expenditures '!D:D)</f>
        <v>0</v>
      </c>
      <c r="D22" s="119">
        <f>SUMIF('Expenditures '!$C:$C,'Reporting Summary'!$B22,'Expenditures '!E:E)</f>
        <v>0</v>
      </c>
      <c r="E22" s="119">
        <f>SUMIF('Expenditures '!$C:$C,'Reporting Summary'!$B22,'Expenditures '!F:F)</f>
        <v>0</v>
      </c>
    </row>
    <row r="23" spans="1:5" x14ac:dyDescent="0.3">
      <c r="A23" t="s">
        <v>51</v>
      </c>
      <c r="B23" s="79" t="s">
        <v>123</v>
      </c>
      <c r="C23" s="119">
        <f>SUMIF('Expenditures '!$C:$C,'Reporting Summary'!$B23,'Expenditures '!D:D)</f>
        <v>0</v>
      </c>
      <c r="D23" s="119">
        <f>SUMIF('Expenditures '!$C:$C,'Reporting Summary'!$B23,'Expenditures '!E:E)</f>
        <v>0</v>
      </c>
      <c r="E23" s="119">
        <f>SUMIF('Expenditures '!$C:$C,'Reporting Summary'!$B23,'Expenditures '!F:F)</f>
        <v>0</v>
      </c>
    </row>
    <row r="24" spans="1:5" x14ac:dyDescent="0.3">
      <c r="A24" t="s">
        <v>51</v>
      </c>
      <c r="B24" s="79" t="s">
        <v>124</v>
      </c>
      <c r="C24" s="119">
        <f>SUMIF('Expenditures '!$C:$C,'Reporting Summary'!$B24,'Expenditures '!D:D)</f>
        <v>0</v>
      </c>
      <c r="D24" s="119">
        <f>SUMIF('Expenditures '!$C:$C,'Reporting Summary'!$B24,'Expenditures '!E:E)</f>
        <v>0</v>
      </c>
      <c r="E24" s="119">
        <f>SUMIF('Expenditures '!$C:$C,'Reporting Summary'!$B24,'Expenditures '!F:F)</f>
        <v>0</v>
      </c>
    </row>
    <row r="25" spans="1:5" s="117" customFormat="1" x14ac:dyDescent="0.3">
      <c r="A25" s="117" t="s">
        <v>51</v>
      </c>
      <c r="B25" s="79" t="s">
        <v>131</v>
      </c>
      <c r="C25" s="119">
        <f>SUMIF('Expenditures '!$C:$C,'Reporting Summary'!$B25,'Expenditures '!D:D)</f>
        <v>0</v>
      </c>
      <c r="D25" s="119">
        <f>SUMIF('Expenditures '!$C:$C,'Reporting Summary'!$B25,'Expenditures '!E:E)</f>
        <v>0</v>
      </c>
      <c r="E25" s="119">
        <f>SUMIF('Expenditures '!$C:$C,'Reporting Summary'!$B25,'Expenditures '!F:F)</f>
        <v>0</v>
      </c>
    </row>
    <row r="26" spans="1:5" x14ac:dyDescent="0.3">
      <c r="A26" t="s">
        <v>51</v>
      </c>
      <c r="B26" s="79" t="s">
        <v>132</v>
      </c>
      <c r="C26" s="119">
        <f>SUMIF('Expenditures '!$C:$C,'Reporting Summary'!$B26,'Expenditures '!D:D)</f>
        <v>0</v>
      </c>
      <c r="D26" s="119">
        <f>SUMIF('Expenditures '!$C:$C,'Reporting Summary'!$B26,'Expenditures '!E:E)</f>
        <v>0</v>
      </c>
      <c r="E26" s="119">
        <f>SUMIF('Expenditures '!$C:$C,'Reporting Summary'!$B26,'Expenditures '!F:F)</f>
        <v>0</v>
      </c>
    </row>
    <row r="27" spans="1:5" x14ac:dyDescent="0.3">
      <c r="A27" t="s">
        <v>51</v>
      </c>
      <c r="B27" s="79" t="s">
        <v>135</v>
      </c>
      <c r="C27" s="119">
        <f>SUMIF('Expenditures '!$C:$C,'Reporting Summary'!$B27,'Expenditures '!D:D)</f>
        <v>0</v>
      </c>
      <c r="D27" s="119">
        <f>SUMIF('Expenditures '!$C:$C,'Reporting Summary'!$B27,'Expenditures '!E:E)</f>
        <v>0</v>
      </c>
      <c r="E27" s="119">
        <f>SUMIF('Expenditures '!$C:$C,'Reporting Summary'!$B27,'Expenditures '!F:F)</f>
        <v>0</v>
      </c>
    </row>
    <row r="28" spans="1:5" s="65" customFormat="1" x14ac:dyDescent="0.3">
      <c r="A28" s="65" t="s">
        <v>51</v>
      </c>
      <c r="B28" s="79" t="s">
        <v>136</v>
      </c>
      <c r="C28" s="119">
        <f>SUMIF('Expenditures '!$C:$C,'Reporting Summary'!$B28,'Expenditures '!D:D)</f>
        <v>0</v>
      </c>
      <c r="D28" s="119">
        <f>SUMIF('Expenditures '!$C:$C,'Reporting Summary'!$B28,'Expenditures '!E:E)</f>
        <v>0</v>
      </c>
      <c r="E28" s="119">
        <f>SUMIF('Expenditures '!$C:$C,'Reporting Summary'!$B28,'Expenditures '!F:F)</f>
        <v>0</v>
      </c>
    </row>
    <row r="29" spans="1:5" s="65" customFormat="1" x14ac:dyDescent="0.3">
      <c r="A29" s="65" t="s">
        <v>51</v>
      </c>
      <c r="B29" s="79" t="s">
        <v>141</v>
      </c>
      <c r="C29" s="119">
        <f>SUMIF('Expenditures '!$C:$C,'Reporting Summary'!$B29,'Expenditures '!D:D)</f>
        <v>0</v>
      </c>
      <c r="D29" s="119">
        <f>SUMIF('Expenditures '!$C:$C,'Reporting Summary'!$B29,'Expenditures '!E:E)</f>
        <v>0</v>
      </c>
      <c r="E29" s="119">
        <f>SUMIF('Expenditures '!$C:$C,'Reporting Summary'!$B29,'Expenditures '!F:F)</f>
        <v>0</v>
      </c>
    </row>
    <row r="30" spans="1:5" s="108" customFormat="1" x14ac:dyDescent="0.3">
      <c r="A30" t="s">
        <v>51</v>
      </c>
      <c r="B30" s="79" t="s">
        <v>142</v>
      </c>
      <c r="C30" s="119">
        <f>SUMIF('Expenditures '!$C:$C,'Reporting Summary'!$B30,'Expenditures '!D:D)</f>
        <v>0</v>
      </c>
      <c r="D30" s="119">
        <f>SUMIF('Expenditures '!$C:$C,'Reporting Summary'!$B30,'Expenditures '!E:E)</f>
        <v>0</v>
      </c>
      <c r="E30" s="119">
        <f>SUMIF('Expenditures '!$C:$C,'Reporting Summary'!$B30,'Expenditures '!F:F)</f>
        <v>0</v>
      </c>
    </row>
    <row r="31" spans="1:5" s="123" customFormat="1" x14ac:dyDescent="0.3">
      <c r="A31" s="123" t="s">
        <v>51</v>
      </c>
      <c r="B31" s="79" t="s">
        <v>147</v>
      </c>
      <c r="C31" s="119">
        <f>SUMIF('Expenditures '!$C:$C,'Reporting Summary'!$B31,'Expenditures '!D:D)</f>
        <v>0</v>
      </c>
      <c r="D31" s="119">
        <f>SUMIF('Expenditures '!$C:$C,'Reporting Summary'!$B31,'Expenditures '!E:E)</f>
        <v>0</v>
      </c>
      <c r="E31" s="119">
        <f>SUMIF('Expenditures '!$C:$C,'Reporting Summary'!$B31,'Expenditures '!F:F)</f>
        <v>0</v>
      </c>
    </row>
    <row r="32" spans="1:5" s="123" customFormat="1" x14ac:dyDescent="0.3">
      <c r="A32" s="123" t="s">
        <v>51</v>
      </c>
      <c r="B32" s="79" t="s">
        <v>148</v>
      </c>
      <c r="C32" s="119">
        <f>SUMIF('Expenditures '!$C:$C,'Reporting Summary'!$B32,'Expenditures '!D:D)</f>
        <v>0</v>
      </c>
      <c r="D32" s="119">
        <f>SUMIF('Expenditures '!$C:$C,'Reporting Summary'!$B32,'Expenditures '!E:E)</f>
        <v>0</v>
      </c>
      <c r="E32" s="119">
        <f>SUMIF('Expenditures '!$C:$C,'Reporting Summary'!$B32,'Expenditures '!F:F)</f>
        <v>0</v>
      </c>
    </row>
    <row r="33" spans="1:5" s="123" customFormat="1" x14ac:dyDescent="0.3">
      <c r="A33" s="123" t="s">
        <v>51</v>
      </c>
      <c r="B33" s="110" t="s">
        <v>151</v>
      </c>
      <c r="C33" s="119">
        <f>SUMIF('Expenditures '!$C:$C,'Reporting Summary'!$B33,'Expenditures '!D:D)</f>
        <v>0</v>
      </c>
      <c r="D33" s="119">
        <f>SUMIF('Expenditures '!$C:$C,'Reporting Summary'!$B33,'Expenditures '!E:E)</f>
        <v>0</v>
      </c>
      <c r="E33" s="119">
        <f>SUMIF('Expenditures '!$C:$C,'Reporting Summary'!$B33,'Expenditures '!F:F)</f>
        <v>0</v>
      </c>
    </row>
    <row r="34" spans="1:5" s="108" customFormat="1" x14ac:dyDescent="0.3">
      <c r="A34" s="108" t="s">
        <v>51</v>
      </c>
      <c r="B34" s="109" t="s">
        <v>152</v>
      </c>
      <c r="C34" s="119">
        <f>SUMIF('Expenditures '!$C:$C,'Reporting Summary'!$B34,'Expenditures '!D:D)</f>
        <v>0</v>
      </c>
      <c r="D34" s="119">
        <f>SUMIF('Expenditures '!$C:$C,'Reporting Summary'!$B34,'Expenditures '!E:E)</f>
        <v>0</v>
      </c>
      <c r="E34" s="119">
        <f>SUMIF('Expenditures '!$C:$C,'Reporting Summary'!$B34,'Expenditures '!F:F)</f>
        <v>0</v>
      </c>
    </row>
    <row r="35" spans="1:5" x14ac:dyDescent="0.3">
      <c r="B35" s="41" t="s">
        <v>83</v>
      </c>
      <c r="C35" s="33">
        <f>SUBTOTAL(9,C21:C34)</f>
        <v>0</v>
      </c>
      <c r="D35" s="33">
        <f>SUBTOTAL(9,D21:D34)</f>
        <v>0</v>
      </c>
      <c r="E35" s="33">
        <f>SUBTOTAL(9,E21:E34)</f>
        <v>0</v>
      </c>
    </row>
    <row r="36" spans="1:5" x14ac:dyDescent="0.3">
      <c r="C36" s="14"/>
      <c r="D36" s="14"/>
      <c r="E36" s="14"/>
    </row>
    <row r="37" spans="1:5" x14ac:dyDescent="0.3">
      <c r="B37" s="65" t="s">
        <v>160</v>
      </c>
      <c r="C37" s="14"/>
      <c r="D37" s="14"/>
      <c r="E37" s="14"/>
    </row>
    <row r="38" spans="1:5" ht="15" thickBot="1" x14ac:dyDescent="0.35">
      <c r="B38" t="s">
        <v>79</v>
      </c>
      <c r="C38" s="34">
        <f>C19-C35</f>
        <v>0</v>
      </c>
      <c r="D38" s="34">
        <f>D19-D35</f>
        <v>0</v>
      </c>
      <c r="E38" s="34">
        <f>E19-E35</f>
        <v>0</v>
      </c>
    </row>
    <row r="39" spans="1:5" x14ac:dyDescent="0.3">
      <c r="C39" s="14"/>
      <c r="D39" s="14"/>
      <c r="E39" s="14"/>
    </row>
    <row r="40" spans="1:5" x14ac:dyDescent="0.3">
      <c r="B40" t="s">
        <v>80</v>
      </c>
      <c r="C40" s="14"/>
      <c r="D40" s="14"/>
      <c r="E40" s="14"/>
    </row>
    <row r="41" spans="1:5" x14ac:dyDescent="0.3">
      <c r="A41" s="65" t="s">
        <v>58</v>
      </c>
      <c r="B41" s="65" t="s">
        <v>58</v>
      </c>
      <c r="C41" s="14">
        <f>'Other Financing Sources &amp; Uses'!D11</f>
        <v>0</v>
      </c>
      <c r="D41" s="68">
        <f>'Other Financing Sources &amp; Uses'!E11</f>
        <v>0</v>
      </c>
      <c r="E41" s="68">
        <f>'Other Financing Sources &amp; Uses'!F11</f>
        <v>0</v>
      </c>
    </row>
    <row r="42" spans="1:5" s="65" customFormat="1" x14ac:dyDescent="0.3">
      <c r="A42" s="65" t="s">
        <v>62</v>
      </c>
      <c r="B42" s="65" t="s">
        <v>62</v>
      </c>
      <c r="C42" s="77">
        <f>'Other Financing Sources &amp; Uses'!D16</f>
        <v>0</v>
      </c>
      <c r="D42" s="77">
        <f>'Other Financing Sources &amp; Uses'!E16</f>
        <v>0</v>
      </c>
      <c r="E42" s="77">
        <f>'Other Financing Sources &amp; Uses'!F16</f>
        <v>0</v>
      </c>
    </row>
    <row r="43" spans="1:5" s="65" customFormat="1" x14ac:dyDescent="0.3">
      <c r="B43" s="41" t="s">
        <v>81</v>
      </c>
      <c r="C43" s="77">
        <f>SUM(C41:C42)</f>
        <v>0</v>
      </c>
      <c r="D43" s="77">
        <f>SUM(D41:D42)</f>
        <v>0</v>
      </c>
      <c r="E43" s="77">
        <f>SUM(E41:E42)</f>
        <v>0</v>
      </c>
    </row>
    <row r="44" spans="1:5" x14ac:dyDescent="0.3">
      <c r="B44" s="25"/>
      <c r="C44" s="14"/>
      <c r="D44" s="14"/>
      <c r="E44" s="14"/>
    </row>
    <row r="45" spans="1:5" ht="15" thickBot="1" x14ac:dyDescent="0.35">
      <c r="B45" t="s">
        <v>161</v>
      </c>
      <c r="C45" s="78">
        <f>C38+C43</f>
        <v>0</v>
      </c>
      <c r="D45" s="78">
        <f>D38+D43</f>
        <v>0</v>
      </c>
      <c r="E45" s="78">
        <f>E38+E43</f>
        <v>0</v>
      </c>
    </row>
    <row r="46" spans="1:5" ht="15" thickTop="1" x14ac:dyDescent="0.3">
      <c r="C46" s="14"/>
      <c r="D46" s="14"/>
      <c r="E46" s="14"/>
    </row>
    <row r="47" spans="1:5" x14ac:dyDescent="0.3">
      <c r="B47" s="25"/>
    </row>
    <row r="50" spans="1:5" x14ac:dyDescent="0.3">
      <c r="B50" s="66" t="s">
        <v>18</v>
      </c>
    </row>
    <row r="51" spans="1:5" x14ac:dyDescent="0.3">
      <c r="A51" t="s">
        <v>85</v>
      </c>
      <c r="B51" t="s">
        <v>87</v>
      </c>
      <c r="C51" s="97" t="e">
        <f>'Actuals - FB Summary'!$D$15/'Reporting Summary'!C35</f>
        <v>#DIV/0!</v>
      </c>
      <c r="D51" s="113" t="e">
        <f>'Actuals - FB Summary'!$D$15/'Reporting Summary'!D35</f>
        <v>#DIV/0!</v>
      </c>
      <c r="E51" s="113" t="e">
        <f>'Actuals - FB Summary'!$D$15/'Reporting Summary'!E35</f>
        <v>#DIV/0!</v>
      </c>
    </row>
    <row r="52" spans="1:5" x14ac:dyDescent="0.3">
      <c r="A52" s="95" t="s">
        <v>85</v>
      </c>
      <c r="B52" s="95" t="s">
        <v>96</v>
      </c>
      <c r="C52" s="97" t="e">
        <f>'Actuals - FB Summary'!$C$6/'Reporting Summary'!C35</f>
        <v>#DIV/0!</v>
      </c>
      <c r="D52" s="113" t="e">
        <f>'Actuals - FB Summary'!$C$6/'Reporting Summary'!D35</f>
        <v>#DIV/0!</v>
      </c>
      <c r="E52" s="113" t="e">
        <f>'Actuals - FB Summary'!$C$6/'Reporting Summary'!E35</f>
        <v>#DIV/0!</v>
      </c>
    </row>
    <row r="53" spans="1:5" x14ac:dyDescent="0.3">
      <c r="A53" s="95" t="s">
        <v>85</v>
      </c>
      <c r="B53" s="95" t="s">
        <v>97</v>
      </c>
      <c r="C53" s="97" t="e">
        <f>C51-C52</f>
        <v>#DIV/0!</v>
      </c>
      <c r="D53" s="97" t="e">
        <f t="shared" ref="D53:E53" si="0">D51-D52</f>
        <v>#DIV/0!</v>
      </c>
      <c r="E53" s="97" t="e">
        <f t="shared" si="0"/>
        <v>#DIV/0!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CB71-0BE4-4FF3-B236-C207351A4E69}">
  <sheetPr codeName="Sheet7">
    <tabColor theme="5" tint="0.59999389629810485"/>
  </sheetPr>
  <dimension ref="A1:J28"/>
  <sheetViews>
    <sheetView showGridLines="0" workbookViewId="0">
      <selection activeCell="C9" sqref="C9"/>
    </sheetView>
  </sheetViews>
  <sheetFormatPr defaultRowHeight="14.4" x14ac:dyDescent="0.3"/>
  <cols>
    <col min="1" max="1" width="30.6640625" customWidth="1"/>
    <col min="2" max="2" width="14" bestFit="1" customWidth="1"/>
    <col min="3" max="3" width="14.33203125" customWidth="1"/>
    <col min="4" max="4" width="5.109375" style="82" hidden="1" customWidth="1"/>
    <col min="6" max="6" width="15.109375" customWidth="1"/>
    <col min="7" max="7" width="10.6640625" customWidth="1"/>
    <col min="9" max="10" width="23" bestFit="1" customWidth="1"/>
  </cols>
  <sheetData>
    <row r="1" spans="1:7" x14ac:dyDescent="0.3">
      <c r="A1" s="64" t="s">
        <v>121</v>
      </c>
    </row>
    <row r="3" spans="1:7" x14ac:dyDescent="0.3">
      <c r="A3" s="65"/>
      <c r="B3" s="67">
        <v>2022</v>
      </c>
      <c r="C3" s="67">
        <v>2023</v>
      </c>
      <c r="D3" s="83"/>
      <c r="E3" s="65"/>
      <c r="F3" s="65"/>
      <c r="G3" s="65"/>
    </row>
    <row r="4" spans="1:7" x14ac:dyDescent="0.3">
      <c r="A4" s="66" t="s">
        <v>66</v>
      </c>
      <c r="B4" s="67" t="s">
        <v>46</v>
      </c>
      <c r="C4" s="67" t="s">
        <v>30</v>
      </c>
      <c r="D4" s="83"/>
      <c r="E4" s="65"/>
      <c r="F4" s="65"/>
      <c r="G4" s="65"/>
    </row>
    <row r="5" spans="1:7" s="123" customFormat="1" x14ac:dyDescent="0.3">
      <c r="A5" s="127" t="s">
        <v>114</v>
      </c>
      <c r="B5" s="128">
        <v>0</v>
      </c>
      <c r="C5" s="128">
        <v>0</v>
      </c>
      <c r="D5" s="125"/>
    </row>
    <row r="6" spans="1:7" x14ac:dyDescent="0.3">
      <c r="A6" s="69" t="s">
        <v>67</v>
      </c>
      <c r="B6" s="74">
        <v>0</v>
      </c>
      <c r="C6" s="74">
        <v>0</v>
      </c>
      <c r="D6" s="86"/>
      <c r="E6" s="66"/>
      <c r="F6" s="65"/>
      <c r="G6" s="65"/>
    </row>
    <row r="7" spans="1:7" x14ac:dyDescent="0.3">
      <c r="A7" s="69" t="s">
        <v>68</v>
      </c>
      <c r="B7" s="74">
        <v>0</v>
      </c>
      <c r="C7" s="74">
        <v>0</v>
      </c>
      <c r="D7" s="86"/>
      <c r="E7" s="66"/>
      <c r="F7" s="65"/>
      <c r="G7" s="65"/>
    </row>
    <row r="8" spans="1:7" x14ac:dyDescent="0.3">
      <c r="A8" s="69" t="s">
        <v>69</v>
      </c>
      <c r="B8" s="74">
        <v>0</v>
      </c>
      <c r="C8" s="74">
        <v>0</v>
      </c>
      <c r="D8" s="86">
        <f>SUM(C6)</f>
        <v>0</v>
      </c>
      <c r="E8" s="66" t="s">
        <v>70</v>
      </c>
      <c r="F8" s="65"/>
      <c r="G8" s="65"/>
    </row>
    <row r="9" spans="1:7" s="123" customFormat="1" x14ac:dyDescent="0.3">
      <c r="A9" s="130" t="s">
        <v>115</v>
      </c>
      <c r="B9" s="131">
        <v>0</v>
      </c>
      <c r="C9" s="131">
        <v>0</v>
      </c>
      <c r="D9" s="126"/>
      <c r="E9" s="124"/>
    </row>
    <row r="10" spans="1:7" x14ac:dyDescent="0.3">
      <c r="A10" s="70" t="s">
        <v>66</v>
      </c>
      <c r="B10" s="68">
        <f>SUBTOTAL(9,B6:B8)</f>
        <v>0</v>
      </c>
      <c r="C10" s="68">
        <f>SUBTOTAL(9,C6:C8)</f>
        <v>0</v>
      </c>
      <c r="D10" s="84"/>
      <c r="E10" s="71" t="s">
        <v>29</v>
      </c>
      <c r="F10" s="65"/>
      <c r="G10" s="65"/>
    </row>
    <row r="12" spans="1:7" ht="15" thickBot="1" x14ac:dyDescent="0.35">
      <c r="A12" s="69" t="s">
        <v>71</v>
      </c>
      <c r="B12" s="73"/>
      <c r="C12" s="73">
        <f>C10-B10</f>
        <v>0</v>
      </c>
      <c r="D12" s="85"/>
      <c r="E12" s="71" t="s">
        <v>29</v>
      </c>
      <c r="F12" s="65"/>
      <c r="G12" s="65"/>
    </row>
    <row r="14" spans="1:7" x14ac:dyDescent="0.3">
      <c r="A14" s="65"/>
      <c r="B14" s="65"/>
      <c r="C14" s="75">
        <f>+C12-'Reporting Summary'!C45</f>
        <v>0</v>
      </c>
      <c r="D14" s="86">
        <f>+D8</f>
        <v>0</v>
      </c>
      <c r="E14" s="72" t="s">
        <v>86</v>
      </c>
      <c r="F14" s="65"/>
      <c r="G14" s="76"/>
    </row>
    <row r="15" spans="1:7" x14ac:dyDescent="0.3">
      <c r="D15" s="86">
        <f>+C10</f>
        <v>0</v>
      </c>
    </row>
    <row r="17" spans="1:10" x14ac:dyDescent="0.3">
      <c r="A17" s="87" t="s">
        <v>94</v>
      </c>
      <c r="B17" s="87"/>
      <c r="C17" s="87"/>
      <c r="D17" s="87"/>
      <c r="E17" s="87"/>
      <c r="F17" s="87"/>
      <c r="G17" s="87"/>
      <c r="H17" s="87"/>
      <c r="I17" s="87"/>
      <c r="J17" s="87"/>
    </row>
    <row r="18" spans="1:10" x14ac:dyDescent="0.3">
      <c r="A18" s="87" t="s">
        <v>95</v>
      </c>
      <c r="B18" s="87"/>
      <c r="C18" s="87"/>
      <c r="D18" s="87"/>
      <c r="E18" s="87"/>
      <c r="F18" s="87"/>
      <c r="G18" s="87"/>
      <c r="H18" s="87"/>
      <c r="I18" s="87"/>
      <c r="J18" s="87"/>
    </row>
    <row r="19" spans="1:10" x14ac:dyDescent="0.3">
      <c r="A19" s="88" t="s">
        <v>4</v>
      </c>
      <c r="B19" s="88" t="s">
        <v>89</v>
      </c>
      <c r="C19" s="141" t="s">
        <v>90</v>
      </c>
      <c r="D19" s="141"/>
      <c r="E19" s="141"/>
      <c r="F19" s="141"/>
      <c r="G19" s="141"/>
      <c r="H19" s="93" t="s">
        <v>91</v>
      </c>
      <c r="I19" s="94" t="s">
        <v>92</v>
      </c>
      <c r="J19" s="87"/>
    </row>
    <row r="20" spans="1:10" x14ac:dyDescent="0.3">
      <c r="A20" s="90" t="s">
        <v>56</v>
      </c>
      <c r="B20" s="90">
        <v>0</v>
      </c>
      <c r="C20" s="138"/>
      <c r="D20" s="139"/>
      <c r="E20" s="139"/>
      <c r="F20" s="139"/>
      <c r="G20" s="140"/>
      <c r="H20" s="87"/>
      <c r="I20" s="89"/>
      <c r="J20" s="87"/>
    </row>
    <row r="21" spans="1:10" x14ac:dyDescent="0.3">
      <c r="A21" s="90" t="s">
        <v>56</v>
      </c>
      <c r="B21" s="90">
        <v>0</v>
      </c>
      <c r="C21" s="138"/>
      <c r="D21" s="139"/>
      <c r="E21" s="139"/>
      <c r="F21" s="139"/>
      <c r="G21" s="140"/>
      <c r="H21" s="87"/>
      <c r="I21" s="89"/>
      <c r="J21" s="87"/>
    </row>
    <row r="22" spans="1:10" x14ac:dyDescent="0.3">
      <c r="A22" s="90" t="s">
        <v>56</v>
      </c>
      <c r="B22" s="90">
        <v>0</v>
      </c>
      <c r="C22" s="138"/>
      <c r="D22" s="139"/>
      <c r="E22" s="139"/>
      <c r="F22" s="139"/>
      <c r="G22" s="140"/>
      <c r="H22" s="91">
        <f>SUM(B20:B22)</f>
        <v>0</v>
      </c>
      <c r="I22" s="92">
        <f>H22-C6</f>
        <v>0</v>
      </c>
      <c r="J22" s="89" t="s">
        <v>93</v>
      </c>
    </row>
    <row r="23" spans="1:10" x14ac:dyDescent="0.3">
      <c r="A23" s="90" t="s">
        <v>68</v>
      </c>
      <c r="B23" s="90">
        <v>0</v>
      </c>
      <c r="C23" s="138"/>
      <c r="D23" s="139"/>
      <c r="E23" s="139"/>
      <c r="F23" s="139"/>
      <c r="G23" s="140"/>
      <c r="H23" s="87"/>
      <c r="I23" s="92"/>
      <c r="J23" s="87"/>
    </row>
    <row r="24" spans="1:10" x14ac:dyDescent="0.3">
      <c r="A24" s="90" t="s">
        <v>68</v>
      </c>
      <c r="B24" s="90">
        <v>0</v>
      </c>
      <c r="C24" s="138"/>
      <c r="D24" s="139"/>
      <c r="E24" s="139"/>
      <c r="F24" s="139"/>
      <c r="G24" s="140"/>
      <c r="H24" s="87"/>
      <c r="I24" s="92"/>
      <c r="J24" s="87"/>
    </row>
    <row r="25" spans="1:10" x14ac:dyDescent="0.3">
      <c r="A25" s="90" t="s">
        <v>68</v>
      </c>
      <c r="B25" s="90">
        <v>0</v>
      </c>
      <c r="C25" s="138"/>
      <c r="D25" s="139"/>
      <c r="E25" s="139"/>
      <c r="F25" s="139"/>
      <c r="G25" s="140"/>
      <c r="H25" s="91">
        <f>SUM(B23:B25)</f>
        <v>0</v>
      </c>
      <c r="I25" s="92">
        <f>H25-C7</f>
        <v>0</v>
      </c>
      <c r="J25" s="89" t="s">
        <v>93</v>
      </c>
    </row>
    <row r="26" spans="1:10" x14ac:dyDescent="0.3">
      <c r="A26" s="90" t="s">
        <v>69</v>
      </c>
      <c r="B26" s="90">
        <v>0</v>
      </c>
      <c r="C26" s="138"/>
      <c r="D26" s="139"/>
      <c r="E26" s="139"/>
      <c r="F26" s="139"/>
      <c r="G26" s="140"/>
      <c r="H26" s="87"/>
      <c r="I26" s="89"/>
      <c r="J26" s="87"/>
    </row>
    <row r="27" spans="1:10" x14ac:dyDescent="0.3">
      <c r="A27" s="90" t="s">
        <v>69</v>
      </c>
      <c r="B27" s="90">
        <v>0</v>
      </c>
      <c r="C27" s="138"/>
      <c r="D27" s="139"/>
      <c r="E27" s="139"/>
      <c r="F27" s="139"/>
      <c r="G27" s="140"/>
      <c r="H27" s="87"/>
      <c r="I27" s="89"/>
      <c r="J27" s="87"/>
    </row>
    <row r="28" spans="1:10" x14ac:dyDescent="0.3">
      <c r="A28" s="90" t="s">
        <v>69</v>
      </c>
      <c r="B28" s="90">
        <v>0</v>
      </c>
      <c r="C28" s="138"/>
      <c r="D28" s="139"/>
      <c r="E28" s="139"/>
      <c r="F28" s="139"/>
      <c r="G28" s="140"/>
      <c r="H28" s="91">
        <f>SUM(B26:B28)</f>
        <v>0</v>
      </c>
      <c r="I28" s="92">
        <f>H28-C8</f>
        <v>0</v>
      </c>
      <c r="J28" s="89" t="s">
        <v>93</v>
      </c>
    </row>
  </sheetData>
  <mergeCells count="10">
    <mergeCell ref="C25:G25"/>
    <mergeCell ref="C26:G26"/>
    <mergeCell ref="C27:G27"/>
    <mergeCell ref="C28:G28"/>
    <mergeCell ref="C19:G19"/>
    <mergeCell ref="C20:G20"/>
    <mergeCell ref="C21:G21"/>
    <mergeCell ref="C22:G22"/>
    <mergeCell ref="C23:G23"/>
    <mergeCell ref="C24:G24"/>
  </mergeCells>
  <conditionalFormatting sqref="C1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B359-83AC-4032-BE28-F5333A715882}">
  <sheetPr codeName="Sheet2">
    <tabColor theme="5" tint="0.59999389629810485"/>
  </sheetPr>
  <dimension ref="A1:R27"/>
  <sheetViews>
    <sheetView showGridLines="0" zoomScaleNormal="100" workbookViewId="0">
      <selection activeCell="D13" sqref="D13"/>
    </sheetView>
  </sheetViews>
  <sheetFormatPr defaultRowHeight="14.4" x14ac:dyDescent="0.3"/>
  <cols>
    <col min="1" max="1" width="22.6640625" bestFit="1" customWidth="1"/>
    <col min="2" max="2" width="34.33203125" customWidth="1"/>
    <col min="3" max="3" width="28.44140625" style="1" bestFit="1" customWidth="1"/>
    <col min="4" max="5" width="16.6640625" customWidth="1"/>
    <col min="6" max="6" width="15.6640625" customWidth="1"/>
    <col min="7" max="7" width="55.44140625" style="1" customWidth="1"/>
  </cols>
  <sheetData>
    <row r="1" spans="1:7" s="123" customFormat="1" x14ac:dyDescent="0.3">
      <c r="A1" s="64" t="s">
        <v>122</v>
      </c>
      <c r="C1" s="1"/>
      <c r="G1" s="1"/>
    </row>
    <row r="2" spans="1:7" x14ac:dyDescent="0.3">
      <c r="D2" s="5">
        <f>Instructions!B5</f>
        <v>2023</v>
      </c>
      <c r="E2" s="5">
        <f>Instructions!B6</f>
        <v>2023</v>
      </c>
      <c r="F2" s="5">
        <f>Instructions!B7</f>
        <v>2024</v>
      </c>
    </row>
    <row r="3" spans="1:7" ht="29.4" customHeight="1" x14ac:dyDescent="0.3">
      <c r="A3" s="2" t="s">
        <v>2</v>
      </c>
      <c r="B3" s="2" t="s">
        <v>4</v>
      </c>
      <c r="C3" s="42" t="s">
        <v>55</v>
      </c>
      <c r="D3" s="39" t="str">
        <f>Instructions!A5</f>
        <v>Actuals</v>
      </c>
      <c r="E3" s="38" t="str">
        <f>Instructions!A6</f>
        <v>Final Amended Budget</v>
      </c>
      <c r="F3" s="40" t="str">
        <f>Instructions!A7</f>
        <v>Adopted Budget</v>
      </c>
      <c r="G3" s="9"/>
    </row>
    <row r="4" spans="1:7" s="3" customFormat="1" x14ac:dyDescent="0.3">
      <c r="A4" s="3" t="s">
        <v>10</v>
      </c>
      <c r="B4" s="129" t="s">
        <v>116</v>
      </c>
      <c r="C4" s="129" t="s">
        <v>116</v>
      </c>
      <c r="D4" s="102">
        <v>0</v>
      </c>
      <c r="E4" s="102">
        <v>0</v>
      </c>
      <c r="F4" s="102">
        <v>0</v>
      </c>
      <c r="G4" s="121" t="s">
        <v>113</v>
      </c>
    </row>
    <row r="5" spans="1:7" s="109" customFormat="1" x14ac:dyDescent="0.3">
      <c r="A5" s="109" t="s">
        <v>10</v>
      </c>
      <c r="B5" s="129" t="s">
        <v>106</v>
      </c>
      <c r="C5" s="118" t="s">
        <v>106</v>
      </c>
      <c r="D5" s="120">
        <v>0</v>
      </c>
      <c r="E5" s="120">
        <v>0</v>
      </c>
      <c r="F5" s="120">
        <v>0</v>
      </c>
      <c r="G5" s="37"/>
    </row>
    <row r="6" spans="1:7" s="109" customFormat="1" x14ac:dyDescent="0.3">
      <c r="A6" s="109" t="s">
        <v>10</v>
      </c>
      <c r="B6" s="129" t="s">
        <v>107</v>
      </c>
      <c r="C6" s="118" t="s">
        <v>107</v>
      </c>
      <c r="D6" s="120">
        <v>0</v>
      </c>
      <c r="E6" s="120">
        <v>0</v>
      </c>
      <c r="F6" s="120">
        <v>0</v>
      </c>
      <c r="G6" s="37"/>
    </row>
    <row r="7" spans="1:7" s="109" customFormat="1" x14ac:dyDescent="0.3">
      <c r="A7" s="109" t="s">
        <v>10</v>
      </c>
      <c r="B7" s="129" t="s">
        <v>117</v>
      </c>
      <c r="C7" s="129" t="s">
        <v>117</v>
      </c>
      <c r="D7" s="120">
        <v>0</v>
      </c>
      <c r="E7" s="120">
        <v>0</v>
      </c>
      <c r="F7" s="120">
        <v>0</v>
      </c>
      <c r="G7" s="37"/>
    </row>
    <row r="8" spans="1:7" x14ac:dyDescent="0.3">
      <c r="A8" s="3" t="s">
        <v>10</v>
      </c>
      <c r="B8" s="129" t="s">
        <v>118</v>
      </c>
      <c r="C8" s="129" t="s">
        <v>118</v>
      </c>
      <c r="D8" s="102">
        <v>0</v>
      </c>
      <c r="E8" s="102">
        <v>0</v>
      </c>
      <c r="F8" s="102">
        <v>0</v>
      </c>
      <c r="G8" s="37"/>
    </row>
    <row r="9" spans="1:7" s="65" customFormat="1" x14ac:dyDescent="0.3">
      <c r="A9" s="46" t="s">
        <v>10</v>
      </c>
      <c r="B9" s="129" t="s">
        <v>119</v>
      </c>
      <c r="C9" s="129" t="s">
        <v>119</v>
      </c>
      <c r="D9" s="102">
        <v>0</v>
      </c>
      <c r="E9" s="102">
        <v>0</v>
      </c>
      <c r="F9" s="102">
        <v>0</v>
      </c>
      <c r="G9" s="37"/>
    </row>
    <row r="10" spans="1:7" x14ac:dyDescent="0.3">
      <c r="A10" s="3" t="s">
        <v>10</v>
      </c>
      <c r="B10" s="132" t="s">
        <v>99</v>
      </c>
      <c r="C10" s="118" t="s">
        <v>99</v>
      </c>
      <c r="D10" s="102">
        <v>0</v>
      </c>
      <c r="E10" s="102">
        <v>0</v>
      </c>
      <c r="F10" s="102">
        <v>0</v>
      </c>
      <c r="G10" s="10"/>
    </row>
    <row r="11" spans="1:7" s="95" customFormat="1" x14ac:dyDescent="0.3">
      <c r="A11" s="100" t="s">
        <v>10</v>
      </c>
      <c r="B11" s="129" t="s">
        <v>105</v>
      </c>
      <c r="C11" s="118" t="s">
        <v>105</v>
      </c>
      <c r="D11" s="102">
        <v>0</v>
      </c>
      <c r="E11" s="102">
        <v>0</v>
      </c>
      <c r="F11" s="102">
        <v>0</v>
      </c>
      <c r="G11" s="10"/>
    </row>
    <row r="12" spans="1:7" s="95" customFormat="1" x14ac:dyDescent="0.3">
      <c r="A12" s="100" t="s">
        <v>10</v>
      </c>
      <c r="B12" s="129" t="s">
        <v>108</v>
      </c>
      <c r="C12" s="118" t="s">
        <v>108</v>
      </c>
      <c r="D12" s="102">
        <v>0</v>
      </c>
      <c r="E12" s="102">
        <v>0</v>
      </c>
      <c r="F12" s="102">
        <v>0</v>
      </c>
      <c r="G12" s="10" t="s">
        <v>112</v>
      </c>
    </row>
    <row r="13" spans="1:7" s="117" customFormat="1" x14ac:dyDescent="0.3">
      <c r="A13" s="109" t="s">
        <v>10</v>
      </c>
      <c r="B13" s="129" t="s">
        <v>100</v>
      </c>
      <c r="C13" s="114" t="s">
        <v>100</v>
      </c>
      <c r="D13" s="120">
        <v>0</v>
      </c>
      <c r="E13" s="120">
        <v>0</v>
      </c>
      <c r="F13" s="120">
        <v>0</v>
      </c>
      <c r="G13" s="118" t="s">
        <v>109</v>
      </c>
    </row>
    <row r="14" spans="1:7" s="117" customFormat="1" x14ac:dyDescent="0.3">
      <c r="A14" s="109" t="s">
        <v>10</v>
      </c>
      <c r="B14" s="129" t="s">
        <v>48</v>
      </c>
      <c r="C14" s="56" t="s">
        <v>11</v>
      </c>
      <c r="D14" s="120">
        <v>0</v>
      </c>
      <c r="E14" s="120">
        <v>0</v>
      </c>
      <c r="F14" s="120">
        <v>0</v>
      </c>
      <c r="G14" s="118" t="s">
        <v>103</v>
      </c>
    </row>
    <row r="15" spans="1:7" s="117" customFormat="1" x14ac:dyDescent="0.3">
      <c r="B15" s="43"/>
      <c r="C15" s="56"/>
      <c r="D15" s="85"/>
      <c r="E15" s="85"/>
      <c r="F15" s="85"/>
      <c r="G15" s="56"/>
    </row>
    <row r="16" spans="1:7" x14ac:dyDescent="0.3">
      <c r="C16" s="23" t="s">
        <v>22</v>
      </c>
      <c r="D16" s="35">
        <f>SUBTOTAL(9,D4:D14)</f>
        <v>0</v>
      </c>
      <c r="E16" s="35">
        <f>SUBTOTAL(9,E4:E14)</f>
        <v>0</v>
      </c>
      <c r="F16" s="35">
        <f>SUBTOTAL(9,F4:F14)</f>
        <v>0</v>
      </c>
      <c r="G16" s="29" t="s">
        <v>29</v>
      </c>
    </row>
    <row r="17" spans="1:18" x14ac:dyDescent="0.3">
      <c r="C17" s="23"/>
      <c r="D17" s="17"/>
      <c r="E17" s="17"/>
      <c r="F17" s="17"/>
      <c r="G17" s="23"/>
    </row>
    <row r="18" spans="1:18" x14ac:dyDescent="0.3">
      <c r="A18" t="s">
        <v>12</v>
      </c>
      <c r="B18" s="118" t="s">
        <v>26</v>
      </c>
      <c r="C18" s="10" t="s">
        <v>101</v>
      </c>
      <c r="D18" s="96">
        <v>0</v>
      </c>
      <c r="E18" s="96">
        <v>0</v>
      </c>
      <c r="F18" s="96">
        <v>0</v>
      </c>
      <c r="G18" s="10" t="s">
        <v>88</v>
      </c>
    </row>
    <row r="19" spans="1:18" s="117" customFormat="1" x14ac:dyDescent="0.3">
      <c r="A19" s="117" t="s">
        <v>12</v>
      </c>
      <c r="B19" s="118" t="s">
        <v>47</v>
      </c>
      <c r="C19" s="118" t="s">
        <v>47</v>
      </c>
      <c r="D19" s="120">
        <v>0</v>
      </c>
      <c r="E19" s="120">
        <v>0</v>
      </c>
      <c r="F19" s="120">
        <v>0</v>
      </c>
      <c r="G19" s="118"/>
    </row>
    <row r="20" spans="1:18" x14ac:dyDescent="0.3">
      <c r="A20" t="s">
        <v>12</v>
      </c>
      <c r="B20" s="10" t="s">
        <v>48</v>
      </c>
      <c r="C20" s="10" t="s">
        <v>17</v>
      </c>
      <c r="D20" s="96">
        <v>0</v>
      </c>
      <c r="E20" s="96">
        <v>0</v>
      </c>
      <c r="F20" s="96">
        <v>0</v>
      </c>
      <c r="G20" s="118" t="s">
        <v>104</v>
      </c>
    </row>
    <row r="21" spans="1:18" x14ac:dyDescent="0.3">
      <c r="C21" s="10"/>
      <c r="D21" s="14"/>
      <c r="E21" s="14"/>
      <c r="F21" s="14"/>
      <c r="G21" s="10"/>
    </row>
    <row r="22" spans="1:18" x14ac:dyDescent="0.3">
      <c r="C22" s="23" t="s">
        <v>23</v>
      </c>
      <c r="D22" s="35">
        <f>SUBTOTAL(9,D18:D20)</f>
        <v>0</v>
      </c>
      <c r="E22" s="35">
        <f>SUBTOTAL(9,E18:E20)</f>
        <v>0</v>
      </c>
      <c r="F22" s="35">
        <f>SUBTOTAL(9,F18:F20)</f>
        <v>0</v>
      </c>
      <c r="G22" s="29" t="s">
        <v>29</v>
      </c>
    </row>
    <row r="23" spans="1:18" x14ac:dyDescent="0.3">
      <c r="C23" s="10"/>
      <c r="D23" s="14"/>
      <c r="E23" s="14"/>
      <c r="F23" s="14"/>
      <c r="G23" s="10"/>
    </row>
    <row r="24" spans="1:18" ht="15" thickBot="1" x14ac:dyDescent="0.35">
      <c r="C24" s="11" t="s">
        <v>24</v>
      </c>
      <c r="D24" s="36">
        <f>SUBTOTAL(9,D4:D22)</f>
        <v>0</v>
      </c>
      <c r="E24" s="36">
        <f>SUBTOTAL(9,E4:E22)</f>
        <v>0</v>
      </c>
      <c r="F24" s="36">
        <f>SUBTOTAL(9,F4:F22)</f>
        <v>0</v>
      </c>
      <c r="G24" s="29" t="s">
        <v>29</v>
      </c>
    </row>
    <row r="25" spans="1:18" x14ac:dyDescent="0.3">
      <c r="C25" s="12"/>
      <c r="D25" s="17"/>
      <c r="E25" s="17"/>
      <c r="F25" s="17"/>
      <c r="G25" s="12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3">
      <c r="D26" s="14"/>
      <c r="E26" s="14"/>
      <c r="F26" s="14"/>
    </row>
    <row r="27" spans="1:18" x14ac:dyDescent="0.3">
      <c r="D27" s="14"/>
      <c r="E27" s="14"/>
      <c r="F27" s="14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0AC77-7A19-4D4D-B18D-0C000775D549}">
  <sheetPr codeName="Sheet3">
    <tabColor theme="5" tint="0.59999389629810485"/>
  </sheetPr>
  <dimension ref="A1:G29"/>
  <sheetViews>
    <sheetView showGridLines="0" zoomScaleNormal="100" workbookViewId="0">
      <selection activeCell="D4" sqref="D4"/>
    </sheetView>
  </sheetViews>
  <sheetFormatPr defaultRowHeight="14.4" x14ac:dyDescent="0.3"/>
  <cols>
    <col min="1" max="1" width="26.6640625" bestFit="1" customWidth="1"/>
    <col min="2" max="2" width="34" bestFit="1" customWidth="1"/>
    <col min="3" max="3" width="33.44140625" customWidth="1"/>
    <col min="4" max="4" width="17.88671875" customWidth="1"/>
    <col min="5" max="5" width="19.6640625" customWidth="1"/>
    <col min="6" max="6" width="19.33203125" customWidth="1"/>
    <col min="7" max="7" width="53.44140625" customWidth="1"/>
  </cols>
  <sheetData>
    <row r="1" spans="1:7" s="123" customFormat="1" x14ac:dyDescent="0.3">
      <c r="A1" s="64" t="s">
        <v>122</v>
      </c>
    </row>
    <row r="2" spans="1:7" x14ac:dyDescent="0.3">
      <c r="D2" s="5">
        <f>Instructions!B5</f>
        <v>2023</v>
      </c>
      <c r="E2" s="5">
        <f>Instructions!B6</f>
        <v>2023</v>
      </c>
      <c r="F2" s="5">
        <f>Instructions!B7</f>
        <v>2024</v>
      </c>
    </row>
    <row r="3" spans="1:7" ht="22.95" customHeight="1" x14ac:dyDescent="0.3">
      <c r="A3" s="2" t="s">
        <v>2</v>
      </c>
      <c r="B3" s="2" t="s">
        <v>4</v>
      </c>
      <c r="C3" s="42" t="s">
        <v>55</v>
      </c>
      <c r="D3" s="39" t="str">
        <f>Instructions!A5</f>
        <v>Actuals</v>
      </c>
      <c r="E3" s="39" t="str">
        <f>Instructions!A6</f>
        <v>Final Amended Budget</v>
      </c>
      <c r="F3" s="39" t="str">
        <f>Instructions!A7</f>
        <v>Adopted Budget</v>
      </c>
    </row>
    <row r="4" spans="1:7" x14ac:dyDescent="0.3">
      <c r="A4" t="s">
        <v>52</v>
      </c>
      <c r="B4" s="43" t="s">
        <v>125</v>
      </c>
      <c r="C4" s="43" t="s">
        <v>126</v>
      </c>
      <c r="D4" s="96">
        <v>0</v>
      </c>
      <c r="E4" s="96">
        <v>0</v>
      </c>
      <c r="F4" s="96">
        <v>0</v>
      </c>
      <c r="G4" t="s">
        <v>128</v>
      </c>
    </row>
    <row r="5" spans="1:7" x14ac:dyDescent="0.3">
      <c r="A5" t="s">
        <v>52</v>
      </c>
      <c r="B5" s="43" t="s">
        <v>125</v>
      </c>
      <c r="C5" s="43" t="s">
        <v>127</v>
      </c>
      <c r="D5" s="96">
        <v>0</v>
      </c>
      <c r="E5" s="96">
        <v>0</v>
      </c>
      <c r="F5" s="96">
        <v>0</v>
      </c>
      <c r="G5" s="103" t="s">
        <v>138</v>
      </c>
    </row>
    <row r="6" spans="1:7" x14ac:dyDescent="0.3">
      <c r="A6" t="s">
        <v>52</v>
      </c>
      <c r="B6" s="43" t="s">
        <v>110</v>
      </c>
      <c r="C6" s="79" t="s">
        <v>123</v>
      </c>
      <c r="D6" s="96">
        <v>0</v>
      </c>
      <c r="E6" s="96">
        <v>0</v>
      </c>
      <c r="F6" s="96">
        <v>0</v>
      </c>
      <c r="G6" s="115" t="s">
        <v>129</v>
      </c>
    </row>
    <row r="7" spans="1:7" s="104" customFormat="1" x14ac:dyDescent="0.3">
      <c r="A7" s="106" t="s">
        <v>52</v>
      </c>
      <c r="B7" s="43" t="s">
        <v>110</v>
      </c>
      <c r="C7" s="79" t="s">
        <v>124</v>
      </c>
      <c r="D7" s="107">
        <v>0</v>
      </c>
      <c r="E7" s="107">
        <v>0</v>
      </c>
      <c r="F7" s="107">
        <v>0</v>
      </c>
      <c r="G7" s="115" t="s">
        <v>137</v>
      </c>
    </row>
    <row r="8" spans="1:7" s="117" customFormat="1" x14ac:dyDescent="0.3">
      <c r="A8" s="117" t="s">
        <v>52</v>
      </c>
      <c r="B8" s="43" t="s">
        <v>130</v>
      </c>
      <c r="C8" s="79" t="s">
        <v>131</v>
      </c>
      <c r="D8" s="120">
        <v>0</v>
      </c>
      <c r="E8" s="120">
        <v>0</v>
      </c>
      <c r="F8" s="120">
        <v>0</v>
      </c>
      <c r="G8" s="121" t="s">
        <v>133</v>
      </c>
    </row>
    <row r="9" spans="1:7" s="104" customFormat="1" x14ac:dyDescent="0.3">
      <c r="A9" s="106" t="s">
        <v>52</v>
      </c>
      <c r="B9" s="43" t="s">
        <v>130</v>
      </c>
      <c r="C9" s="79" t="s">
        <v>132</v>
      </c>
      <c r="D9" s="107">
        <v>0</v>
      </c>
      <c r="E9" s="107">
        <v>0</v>
      </c>
      <c r="F9" s="107">
        <v>0</v>
      </c>
      <c r="G9" s="105" t="s">
        <v>139</v>
      </c>
    </row>
    <row r="10" spans="1:7" s="117" customFormat="1" x14ac:dyDescent="0.3">
      <c r="A10" s="117" t="s">
        <v>52</v>
      </c>
      <c r="B10" s="43" t="s">
        <v>134</v>
      </c>
      <c r="C10" s="79" t="s">
        <v>135</v>
      </c>
      <c r="D10" s="120">
        <v>0</v>
      </c>
      <c r="E10" s="120">
        <v>0</v>
      </c>
      <c r="F10" s="120">
        <v>0</v>
      </c>
      <c r="G10" s="121" t="s">
        <v>143</v>
      </c>
    </row>
    <row r="11" spans="1:7" s="117" customFormat="1" x14ac:dyDescent="0.3">
      <c r="A11" s="117" t="s">
        <v>52</v>
      </c>
      <c r="B11" s="43" t="s">
        <v>134</v>
      </c>
      <c r="C11" s="79" t="s">
        <v>136</v>
      </c>
      <c r="D11" s="120">
        <v>0</v>
      </c>
      <c r="E11" s="120">
        <v>0</v>
      </c>
      <c r="F11" s="120">
        <v>0</v>
      </c>
      <c r="G11" s="121" t="s">
        <v>144</v>
      </c>
    </row>
    <row r="12" spans="1:7" s="108" customFormat="1" x14ac:dyDescent="0.3">
      <c r="A12" s="108" t="s">
        <v>52</v>
      </c>
      <c r="B12" s="43" t="s">
        <v>140</v>
      </c>
      <c r="C12" s="79" t="s">
        <v>141</v>
      </c>
      <c r="D12" s="112">
        <v>0</v>
      </c>
      <c r="E12" s="112">
        <v>0</v>
      </c>
      <c r="F12" s="112">
        <v>0</v>
      </c>
      <c r="G12" s="121" t="s">
        <v>145</v>
      </c>
    </row>
    <row r="13" spans="1:7" x14ac:dyDescent="0.3">
      <c r="A13" t="s">
        <v>52</v>
      </c>
      <c r="B13" s="43" t="s">
        <v>140</v>
      </c>
      <c r="C13" s="79" t="s">
        <v>142</v>
      </c>
      <c r="D13" s="96">
        <v>0</v>
      </c>
      <c r="E13" s="96">
        <v>0</v>
      </c>
      <c r="F13" s="96">
        <v>0</v>
      </c>
      <c r="G13" s="121" t="s">
        <v>146</v>
      </c>
    </row>
    <row r="14" spans="1:7" s="123" customFormat="1" x14ac:dyDescent="0.3">
      <c r="A14" s="123" t="s">
        <v>52</v>
      </c>
      <c r="B14" s="43" t="s">
        <v>111</v>
      </c>
      <c r="C14" s="79" t="s">
        <v>147</v>
      </c>
      <c r="D14" s="131">
        <v>0</v>
      </c>
      <c r="E14" s="131">
        <v>0</v>
      </c>
      <c r="F14" s="131">
        <v>0</v>
      </c>
      <c r="G14" s="121" t="s">
        <v>149</v>
      </c>
    </row>
    <row r="15" spans="1:7" s="123" customFormat="1" x14ac:dyDescent="0.3">
      <c r="A15" s="123" t="s">
        <v>52</v>
      </c>
      <c r="B15" s="43" t="s">
        <v>111</v>
      </c>
      <c r="C15" s="79" t="s">
        <v>148</v>
      </c>
      <c r="D15" s="131">
        <v>0</v>
      </c>
      <c r="E15" s="131">
        <v>0</v>
      </c>
      <c r="F15" s="131">
        <v>0</v>
      </c>
      <c r="G15" s="121" t="s">
        <v>150</v>
      </c>
    </row>
    <row r="16" spans="1:7" x14ac:dyDescent="0.3">
      <c r="A16" t="s">
        <v>52</v>
      </c>
      <c r="B16" s="110" t="s">
        <v>54</v>
      </c>
      <c r="C16" s="4" t="s">
        <v>151</v>
      </c>
      <c r="D16" s="96">
        <v>0</v>
      </c>
      <c r="E16" s="96">
        <v>0</v>
      </c>
      <c r="F16" s="96">
        <v>0</v>
      </c>
      <c r="G16" s="115" t="s">
        <v>153</v>
      </c>
    </row>
    <row r="17" spans="1:7" x14ac:dyDescent="0.3">
      <c r="A17" t="s">
        <v>52</v>
      </c>
      <c r="B17" s="109" t="s">
        <v>49</v>
      </c>
      <c r="C17" s="3" t="s">
        <v>152</v>
      </c>
      <c r="D17" s="96">
        <v>0</v>
      </c>
      <c r="E17" s="96">
        <v>0</v>
      </c>
      <c r="F17" s="96">
        <v>0</v>
      </c>
      <c r="G17" s="115" t="s">
        <v>154</v>
      </c>
    </row>
    <row r="18" spans="1:7" s="117" customFormat="1" x14ac:dyDescent="0.3">
      <c r="B18" s="109"/>
      <c r="C18" s="109"/>
      <c r="D18" s="119"/>
      <c r="E18" s="119"/>
      <c r="F18" s="119"/>
    </row>
    <row r="19" spans="1:7" x14ac:dyDescent="0.3">
      <c r="C19" s="23" t="s">
        <v>27</v>
      </c>
      <c r="D19" s="35">
        <f>SUBTOTAL(9,D4:D17)</f>
        <v>0</v>
      </c>
      <c r="E19" s="35">
        <f>SUBTOTAL(9,E4:E17)</f>
        <v>0</v>
      </c>
      <c r="F19" s="35">
        <f>SUBTOTAL(9,F4:F17)</f>
        <v>0</v>
      </c>
      <c r="G19" s="29" t="s">
        <v>29</v>
      </c>
    </row>
    <row r="20" spans="1:7" x14ac:dyDescent="0.3">
      <c r="C20" s="23"/>
      <c r="D20" s="18"/>
      <c r="E20" s="18"/>
      <c r="F20" s="18"/>
      <c r="G20" s="6"/>
    </row>
    <row r="21" spans="1:7" x14ac:dyDescent="0.3">
      <c r="A21" t="s">
        <v>53</v>
      </c>
      <c r="B21" t="s">
        <v>44</v>
      </c>
      <c r="C21" s="79" t="s">
        <v>15</v>
      </c>
      <c r="D21" s="96">
        <v>0</v>
      </c>
      <c r="E21" s="96">
        <v>0</v>
      </c>
      <c r="F21" s="96">
        <v>0</v>
      </c>
      <c r="G21" t="s">
        <v>155</v>
      </c>
    </row>
    <row r="22" spans="1:7" s="65" customFormat="1" x14ac:dyDescent="0.3">
      <c r="A22" s="65" t="s">
        <v>53</v>
      </c>
      <c r="B22" s="24" t="s">
        <v>15</v>
      </c>
      <c r="C22" s="79" t="s">
        <v>156</v>
      </c>
      <c r="D22" s="96">
        <v>0</v>
      </c>
      <c r="E22" s="96">
        <v>0</v>
      </c>
      <c r="F22" s="96">
        <v>0</v>
      </c>
      <c r="G22" s="65" t="s">
        <v>158</v>
      </c>
    </row>
    <row r="23" spans="1:7" s="65" customFormat="1" x14ac:dyDescent="0.3">
      <c r="A23" s="65" t="s">
        <v>53</v>
      </c>
      <c r="B23" s="24" t="s">
        <v>82</v>
      </c>
      <c r="C23" s="79" t="s">
        <v>157</v>
      </c>
      <c r="D23" s="96">
        <v>0</v>
      </c>
      <c r="E23" s="96">
        <v>0</v>
      </c>
      <c r="F23" s="96">
        <v>0</v>
      </c>
      <c r="G23" s="65" t="s">
        <v>159</v>
      </c>
    </row>
    <row r="24" spans="1:7" s="117" customFormat="1" x14ac:dyDescent="0.3">
      <c r="A24" s="117" t="s">
        <v>53</v>
      </c>
      <c r="B24" s="122" t="s">
        <v>54</v>
      </c>
      <c r="C24" s="109" t="s">
        <v>45</v>
      </c>
      <c r="D24" s="120">
        <v>0</v>
      </c>
      <c r="E24" s="120">
        <v>0</v>
      </c>
      <c r="F24" s="120">
        <v>0</v>
      </c>
      <c r="G24" s="116" t="s">
        <v>102</v>
      </c>
    </row>
    <row r="25" spans="1:7" x14ac:dyDescent="0.3">
      <c r="C25" s="7"/>
      <c r="D25" s="17"/>
      <c r="E25" s="17"/>
      <c r="F25" s="17"/>
      <c r="G25" s="6"/>
    </row>
    <row r="26" spans="1:7" x14ac:dyDescent="0.3">
      <c r="C26" s="23" t="s">
        <v>28</v>
      </c>
      <c r="D26" s="35">
        <f>SUBTOTAL(9,D21:D24)</f>
        <v>0</v>
      </c>
      <c r="E26" s="35">
        <f>SUBTOTAL(9,E21:E24)</f>
        <v>0</v>
      </c>
      <c r="F26" s="35">
        <f>SUBTOTAL(9,F21:F24)</f>
        <v>0</v>
      </c>
      <c r="G26" s="29" t="s">
        <v>29</v>
      </c>
    </row>
    <row r="27" spans="1:7" x14ac:dyDescent="0.3">
      <c r="C27" s="7"/>
      <c r="D27" s="17"/>
      <c r="E27" s="17"/>
      <c r="F27" s="17"/>
      <c r="G27" s="6"/>
    </row>
    <row r="28" spans="1:7" ht="15" thickBot="1" x14ac:dyDescent="0.35">
      <c r="A28" s="6"/>
      <c r="B28" s="6"/>
      <c r="C28" s="8" t="s">
        <v>25</v>
      </c>
      <c r="D28" s="36">
        <f>SUBTOTAL(9,D4:D26)</f>
        <v>0</v>
      </c>
      <c r="E28" s="36">
        <f>SUBTOTAL(9,E4:E26)</f>
        <v>0</v>
      </c>
      <c r="F28" s="36">
        <f>SUBTOTAL(9,F4:F26)</f>
        <v>0</v>
      </c>
      <c r="G28" s="29" t="s">
        <v>29</v>
      </c>
    </row>
    <row r="29" spans="1:7" x14ac:dyDescent="0.3">
      <c r="A29" s="6"/>
      <c r="B29" s="6"/>
      <c r="C29" s="6"/>
      <c r="D29" s="6"/>
      <c r="E29" s="6"/>
      <c r="F29" s="6"/>
      <c r="G29" s="21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EF3D2-DDE1-47A0-B446-1C78057EC73A}">
  <sheetPr>
    <tabColor theme="5" tint="0.59999389629810485"/>
  </sheetPr>
  <dimension ref="A1:J19"/>
  <sheetViews>
    <sheetView showGridLines="0" workbookViewId="0"/>
  </sheetViews>
  <sheetFormatPr defaultRowHeight="14.4" x14ac:dyDescent="0.3"/>
  <cols>
    <col min="1" max="1" width="22.6640625" bestFit="1" customWidth="1"/>
    <col min="2" max="2" width="21.88671875" bestFit="1" customWidth="1"/>
    <col min="3" max="3" width="37.5546875" customWidth="1"/>
    <col min="4" max="6" width="20.88671875" customWidth="1"/>
    <col min="7" max="7" width="21.33203125" bestFit="1" customWidth="1"/>
  </cols>
  <sheetData>
    <row r="1" spans="1:10" s="65" customFormat="1" x14ac:dyDescent="0.3">
      <c r="A1" s="64" t="s">
        <v>122</v>
      </c>
    </row>
    <row r="2" spans="1:10" x14ac:dyDescent="0.3">
      <c r="A2" s="44"/>
      <c r="B2" s="44"/>
      <c r="C2" s="44"/>
      <c r="D2" s="47">
        <v>2023</v>
      </c>
      <c r="E2" s="47">
        <v>2023</v>
      </c>
      <c r="F2" s="47">
        <v>2024</v>
      </c>
      <c r="G2" s="44"/>
      <c r="H2" s="63"/>
      <c r="I2" s="63"/>
      <c r="J2" s="63"/>
    </row>
    <row r="3" spans="1:10" x14ac:dyDescent="0.3">
      <c r="A3" s="51"/>
      <c r="B3" s="44"/>
      <c r="C3" s="44"/>
      <c r="D3" s="60" t="s">
        <v>19</v>
      </c>
      <c r="E3" s="60" t="s">
        <v>33</v>
      </c>
      <c r="F3" s="60" t="s">
        <v>34</v>
      </c>
      <c r="G3" s="44"/>
      <c r="H3" s="62"/>
      <c r="I3" s="61"/>
      <c r="J3" s="63"/>
    </row>
    <row r="4" spans="1:10" x14ac:dyDescent="0.3">
      <c r="A4" s="51"/>
      <c r="B4" s="45" t="s">
        <v>4</v>
      </c>
      <c r="C4" s="51" t="s">
        <v>57</v>
      </c>
      <c r="D4" s="60"/>
      <c r="E4" s="60"/>
      <c r="F4" s="60"/>
      <c r="G4" s="44"/>
      <c r="H4" s="62"/>
      <c r="I4" s="61"/>
      <c r="J4" s="63"/>
    </row>
    <row r="5" spans="1:10" x14ac:dyDescent="0.3">
      <c r="A5" s="51"/>
      <c r="B5" s="45"/>
      <c r="C5" s="51"/>
      <c r="D5" s="60"/>
      <c r="E5" s="60"/>
      <c r="F5" s="60"/>
      <c r="G5" s="44"/>
      <c r="H5" s="44"/>
      <c r="I5" s="61"/>
      <c r="J5" s="44"/>
    </row>
    <row r="6" spans="1:10" x14ac:dyDescent="0.3">
      <c r="A6" s="44" t="s">
        <v>58</v>
      </c>
      <c r="B6" s="44" t="s">
        <v>59</v>
      </c>
      <c r="C6" s="44" t="s">
        <v>60</v>
      </c>
      <c r="D6" s="96">
        <v>0</v>
      </c>
      <c r="E6" s="96">
        <v>0</v>
      </c>
      <c r="F6" s="96">
        <v>0</v>
      </c>
      <c r="G6" s="44"/>
      <c r="H6" s="44"/>
      <c r="I6" s="44"/>
      <c r="J6" s="44"/>
    </row>
    <row r="7" spans="1:10" s="65" customFormat="1" x14ac:dyDescent="0.3">
      <c r="A7" s="65" t="s">
        <v>58</v>
      </c>
      <c r="B7" s="65" t="s">
        <v>59</v>
      </c>
      <c r="C7" s="109" t="s">
        <v>74</v>
      </c>
      <c r="D7" s="96">
        <v>0</v>
      </c>
      <c r="E7" s="96">
        <v>0</v>
      </c>
      <c r="F7" s="96">
        <v>0</v>
      </c>
    </row>
    <row r="8" spans="1:10" s="65" customFormat="1" x14ac:dyDescent="0.3">
      <c r="A8" s="65" t="s">
        <v>58</v>
      </c>
      <c r="B8" s="65" t="s">
        <v>59</v>
      </c>
      <c r="C8" s="109" t="s">
        <v>72</v>
      </c>
      <c r="D8" s="96">
        <v>0</v>
      </c>
      <c r="E8" s="96">
        <v>0</v>
      </c>
      <c r="F8" s="96">
        <v>0</v>
      </c>
      <c r="G8" s="44" t="s">
        <v>73</v>
      </c>
    </row>
    <row r="9" spans="1:10" x14ac:dyDescent="0.3">
      <c r="A9" s="44" t="s">
        <v>58</v>
      </c>
      <c r="B9" s="44" t="s">
        <v>59</v>
      </c>
      <c r="C9" s="44" t="s">
        <v>75</v>
      </c>
      <c r="D9" s="96">
        <v>0</v>
      </c>
      <c r="E9" s="96">
        <v>0</v>
      </c>
      <c r="F9" s="96">
        <v>0</v>
      </c>
      <c r="H9" s="44"/>
      <c r="I9" s="44"/>
      <c r="J9" s="44"/>
    </row>
    <row r="10" spans="1:10" x14ac:dyDescent="0.3">
      <c r="A10" s="44"/>
      <c r="B10" s="44"/>
      <c r="C10" s="46"/>
      <c r="D10" s="52"/>
      <c r="E10" s="52"/>
      <c r="F10" s="52"/>
      <c r="G10" s="44"/>
      <c r="H10" s="44"/>
      <c r="I10" s="44"/>
      <c r="J10" s="44"/>
    </row>
    <row r="11" spans="1:10" x14ac:dyDescent="0.3">
      <c r="A11" s="44"/>
      <c r="B11" s="44"/>
      <c r="C11" s="56" t="s">
        <v>61</v>
      </c>
      <c r="D11" s="58">
        <f>SUM(D6:D10)</f>
        <v>0</v>
      </c>
      <c r="E11" s="58">
        <f>SUM(E6:E10)</f>
        <v>0</v>
      </c>
      <c r="F11" s="58">
        <f>SUM(F6:F10)</f>
        <v>0</v>
      </c>
      <c r="G11" s="57" t="s">
        <v>29</v>
      </c>
      <c r="H11" s="44"/>
      <c r="I11" s="44"/>
      <c r="J11" s="44"/>
    </row>
    <row r="12" spans="1:10" x14ac:dyDescent="0.3">
      <c r="A12" s="44"/>
      <c r="B12" s="44"/>
      <c r="C12" s="56"/>
      <c r="D12" s="54"/>
      <c r="E12" s="54"/>
      <c r="F12" s="54"/>
      <c r="G12" s="48"/>
      <c r="H12" s="44"/>
      <c r="I12" s="44"/>
      <c r="J12" s="44"/>
    </row>
    <row r="13" spans="1:10" s="65" customFormat="1" x14ac:dyDescent="0.3">
      <c r="A13" s="65" t="s">
        <v>62</v>
      </c>
      <c r="B13" s="65" t="s">
        <v>63</v>
      </c>
      <c r="C13" s="56" t="s">
        <v>76</v>
      </c>
      <c r="D13" s="96">
        <v>0</v>
      </c>
      <c r="E13" s="96">
        <v>0</v>
      </c>
      <c r="F13" s="96">
        <v>0</v>
      </c>
      <c r="G13" s="48" t="s">
        <v>78</v>
      </c>
    </row>
    <row r="14" spans="1:10" x14ac:dyDescent="0.3">
      <c r="A14" s="44" t="s">
        <v>62</v>
      </c>
      <c r="B14" s="44" t="s">
        <v>63</v>
      </c>
      <c r="C14" s="109" t="s">
        <v>77</v>
      </c>
      <c r="D14" s="96">
        <v>0</v>
      </c>
      <c r="E14" s="96">
        <v>0</v>
      </c>
      <c r="F14" s="96">
        <v>0</v>
      </c>
      <c r="G14" s="48" t="s">
        <v>78</v>
      </c>
      <c r="H14" s="44"/>
      <c r="I14" s="44"/>
      <c r="J14" s="44"/>
    </row>
    <row r="15" spans="1:10" x14ac:dyDescent="0.3">
      <c r="A15" s="44"/>
      <c r="B15" s="44"/>
      <c r="C15" s="49"/>
      <c r="D15" s="53"/>
      <c r="E15" s="53"/>
      <c r="F15" s="53"/>
      <c r="G15" s="48"/>
      <c r="H15" s="44"/>
      <c r="I15" s="44"/>
      <c r="J15" s="44"/>
    </row>
    <row r="16" spans="1:10" x14ac:dyDescent="0.3">
      <c r="A16" s="44"/>
      <c r="B16" s="44"/>
      <c r="C16" s="56" t="s">
        <v>64</v>
      </c>
      <c r="D16" s="58">
        <f>D13+D14</f>
        <v>0</v>
      </c>
      <c r="E16" s="58">
        <f>E13+E14</f>
        <v>0</v>
      </c>
      <c r="F16" s="58">
        <f>F13+F14</f>
        <v>0</v>
      </c>
      <c r="G16" s="57" t="s">
        <v>29</v>
      </c>
      <c r="H16" s="44"/>
      <c r="I16" s="44"/>
      <c r="J16" s="44"/>
    </row>
    <row r="17" spans="1:10" x14ac:dyDescent="0.3">
      <c r="A17" s="44"/>
      <c r="B17" s="44"/>
      <c r="C17" s="49"/>
      <c r="D17" s="53"/>
      <c r="E17" s="53"/>
      <c r="F17" s="53"/>
      <c r="G17" s="48"/>
      <c r="H17" s="44"/>
      <c r="I17" s="44"/>
      <c r="J17" s="44"/>
    </row>
    <row r="18" spans="1:10" ht="15" thickBot="1" x14ac:dyDescent="0.35">
      <c r="A18" s="48"/>
      <c r="B18" s="48"/>
      <c r="C18" s="50" t="s">
        <v>65</v>
      </c>
      <c r="D18" s="59">
        <f>D11+D16</f>
        <v>0</v>
      </c>
      <c r="E18" s="59">
        <f>E11+E16</f>
        <v>0</v>
      </c>
      <c r="F18" s="59">
        <f>F11+F16</f>
        <v>0</v>
      </c>
      <c r="G18" s="57" t="s">
        <v>29</v>
      </c>
      <c r="H18" s="44"/>
      <c r="I18" s="44"/>
      <c r="J18" s="44"/>
    </row>
    <row r="19" spans="1:10" x14ac:dyDescent="0.3">
      <c r="A19" s="48"/>
      <c r="B19" s="48"/>
      <c r="C19" s="48"/>
      <c r="D19" s="48"/>
      <c r="E19" s="48"/>
      <c r="F19" s="48"/>
      <c r="G19" s="55"/>
      <c r="H19" s="44"/>
      <c r="I19" s="44"/>
      <c r="J19" s="44"/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65B9A-AE27-4475-9AC7-2F86279C9C59}">
  <sheetPr>
    <tabColor theme="5" tint="0.59999389629810485"/>
  </sheetPr>
  <dimension ref="A1:I10"/>
  <sheetViews>
    <sheetView workbookViewId="0">
      <selection activeCell="G14" sqref="G14"/>
    </sheetView>
  </sheetViews>
  <sheetFormatPr defaultRowHeight="14.4" x14ac:dyDescent="0.3"/>
  <cols>
    <col min="1" max="1" width="24.109375" style="134" bestFit="1" customWidth="1"/>
    <col min="2" max="2" width="33.109375" style="134" bestFit="1" customWidth="1"/>
    <col min="3" max="3" width="33.6640625" style="134" bestFit="1" customWidth="1"/>
    <col min="4" max="8" width="21.33203125" style="134" customWidth="1"/>
    <col min="9" max="9" width="9.88671875" style="134" bestFit="1" customWidth="1"/>
    <col min="10" max="16384" width="8.88671875" style="134"/>
  </cols>
  <sheetData>
    <row r="1" spans="1:9" x14ac:dyDescent="0.3">
      <c r="A1" s="133" t="s">
        <v>162</v>
      </c>
      <c r="B1" s="133" t="s">
        <v>163</v>
      </c>
      <c r="C1" s="133" t="s">
        <v>164</v>
      </c>
      <c r="D1" s="133" t="s">
        <v>165</v>
      </c>
      <c r="E1" s="133" t="s">
        <v>166</v>
      </c>
      <c r="F1" s="133" t="s">
        <v>167</v>
      </c>
      <c r="G1" s="133" t="s">
        <v>168</v>
      </c>
      <c r="H1" s="133" t="s">
        <v>169</v>
      </c>
    </row>
    <row r="2" spans="1:9" x14ac:dyDescent="0.3">
      <c r="A2" s="135" t="s">
        <v>170</v>
      </c>
      <c r="B2" s="135" t="s">
        <v>171</v>
      </c>
      <c r="C2" s="135" t="s">
        <v>172</v>
      </c>
      <c r="D2" s="135" t="s">
        <v>173</v>
      </c>
      <c r="E2" s="135" t="s">
        <v>174</v>
      </c>
      <c r="F2" s="136">
        <v>72000</v>
      </c>
      <c r="G2" s="135" t="s">
        <v>175</v>
      </c>
      <c r="H2" s="135">
        <v>17</v>
      </c>
      <c r="I2" s="137" t="s">
        <v>176</v>
      </c>
    </row>
    <row r="3" spans="1:9" x14ac:dyDescent="0.3">
      <c r="A3" s="135" t="s">
        <v>177</v>
      </c>
      <c r="B3" s="135" t="s">
        <v>178</v>
      </c>
      <c r="C3" s="135" t="s">
        <v>179</v>
      </c>
      <c r="D3" s="135" t="s">
        <v>180</v>
      </c>
      <c r="E3" s="135" t="s">
        <v>181</v>
      </c>
      <c r="F3" s="136">
        <v>15.5</v>
      </c>
      <c r="G3" s="135" t="s">
        <v>182</v>
      </c>
      <c r="H3" s="135">
        <v>0</v>
      </c>
      <c r="I3" s="137" t="s">
        <v>176</v>
      </c>
    </row>
    <row r="4" spans="1:9" x14ac:dyDescent="0.3">
      <c r="A4" s="135" t="s">
        <v>183</v>
      </c>
      <c r="B4" s="135" t="s">
        <v>184</v>
      </c>
      <c r="C4" s="135" t="s">
        <v>185</v>
      </c>
      <c r="D4" s="135" t="s">
        <v>186</v>
      </c>
      <c r="E4" s="135" t="s">
        <v>174</v>
      </c>
      <c r="F4" s="136">
        <v>63240</v>
      </c>
      <c r="G4" s="135" t="s">
        <v>175</v>
      </c>
      <c r="H4" s="135">
        <v>46</v>
      </c>
      <c r="I4" s="137" t="s">
        <v>176</v>
      </c>
    </row>
    <row r="5" spans="1:9" x14ac:dyDescent="0.3">
      <c r="A5" s="135" t="s">
        <v>187</v>
      </c>
      <c r="B5" s="135" t="s">
        <v>188</v>
      </c>
      <c r="C5" s="135" t="s">
        <v>189</v>
      </c>
      <c r="D5" s="135" t="s">
        <v>190</v>
      </c>
      <c r="E5" s="135" t="s">
        <v>174</v>
      </c>
      <c r="F5" s="136">
        <v>65307.360000000001</v>
      </c>
      <c r="G5" s="135" t="s">
        <v>175</v>
      </c>
      <c r="H5" s="135">
        <v>115</v>
      </c>
      <c r="I5" s="137" t="s">
        <v>176</v>
      </c>
    </row>
    <row r="6" spans="1:9" x14ac:dyDescent="0.3">
      <c r="A6" s="135" t="s">
        <v>191</v>
      </c>
      <c r="B6" s="135" t="s">
        <v>192</v>
      </c>
      <c r="C6" s="135" t="s">
        <v>193</v>
      </c>
      <c r="D6" s="135" t="s">
        <v>194</v>
      </c>
      <c r="E6" s="135" t="s">
        <v>174</v>
      </c>
      <c r="F6" s="136">
        <v>27.05</v>
      </c>
      <c r="G6" s="135" t="s">
        <v>182</v>
      </c>
      <c r="H6" s="135">
        <v>38</v>
      </c>
      <c r="I6" s="137" t="s">
        <v>176</v>
      </c>
    </row>
    <row r="7" spans="1:9" x14ac:dyDescent="0.3">
      <c r="A7" s="135" t="s">
        <v>195</v>
      </c>
      <c r="B7" s="135" t="s">
        <v>196</v>
      </c>
      <c r="C7" s="135" t="s">
        <v>197</v>
      </c>
      <c r="D7" s="135" t="s">
        <v>173</v>
      </c>
      <c r="E7" s="135" t="s">
        <v>174</v>
      </c>
      <c r="F7" s="136">
        <v>19.850000000000001</v>
      </c>
      <c r="G7" s="135" t="s">
        <v>182</v>
      </c>
      <c r="H7" s="135">
        <v>17</v>
      </c>
      <c r="I7" s="137" t="s">
        <v>176</v>
      </c>
    </row>
    <row r="8" spans="1:9" x14ac:dyDescent="0.3">
      <c r="A8" s="135" t="s">
        <v>198</v>
      </c>
      <c r="B8" s="135" t="s">
        <v>199</v>
      </c>
      <c r="C8" s="135" t="s">
        <v>200</v>
      </c>
      <c r="D8" s="135" t="s">
        <v>201</v>
      </c>
      <c r="E8" s="135" t="s">
        <v>181</v>
      </c>
      <c r="F8" s="136">
        <v>16.09</v>
      </c>
      <c r="G8" s="135" t="s">
        <v>182</v>
      </c>
      <c r="H8" s="135">
        <v>33</v>
      </c>
      <c r="I8" s="137" t="s">
        <v>176</v>
      </c>
    </row>
    <row r="9" spans="1:9" x14ac:dyDescent="0.3">
      <c r="A9" s="135" t="s">
        <v>202</v>
      </c>
      <c r="B9" s="135" t="s">
        <v>203</v>
      </c>
      <c r="C9" s="135" t="s">
        <v>204</v>
      </c>
      <c r="D9" s="135" t="s">
        <v>205</v>
      </c>
      <c r="E9" s="135" t="s">
        <v>174</v>
      </c>
      <c r="F9" s="136">
        <v>83130</v>
      </c>
      <c r="G9" s="135" t="s">
        <v>175</v>
      </c>
      <c r="H9" s="135">
        <v>22</v>
      </c>
      <c r="I9" s="137" t="s">
        <v>176</v>
      </c>
    </row>
    <row r="10" spans="1:9" x14ac:dyDescent="0.3">
      <c r="A10" s="135" t="s">
        <v>206</v>
      </c>
      <c r="B10" s="135" t="s">
        <v>207</v>
      </c>
      <c r="C10" s="135" t="s">
        <v>208</v>
      </c>
      <c r="D10" s="135" t="s">
        <v>209</v>
      </c>
      <c r="E10" s="135" t="s">
        <v>174</v>
      </c>
      <c r="F10" s="136">
        <v>78540</v>
      </c>
      <c r="G10" s="135" t="s">
        <v>175</v>
      </c>
      <c r="H10" s="135">
        <v>133</v>
      </c>
      <c r="I10" s="137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B5F5-051E-42A7-A1AB-4590B9B61477}">
  <sheetPr codeName="Sheet6">
    <tabColor rgb="FFFF0000"/>
  </sheetPr>
  <dimension ref="A1:L8"/>
  <sheetViews>
    <sheetView zoomScale="120" zoomScaleNormal="120" workbookViewId="0">
      <selection activeCell="F19" sqref="F19"/>
    </sheetView>
  </sheetViews>
  <sheetFormatPr defaultRowHeight="14.4" x14ac:dyDescent="0.3"/>
  <cols>
    <col min="1" max="1" width="13" customWidth="1"/>
    <col min="2" max="2" width="12.33203125" bestFit="1" customWidth="1"/>
    <col min="3" max="3" width="33.33203125" customWidth="1"/>
    <col min="4" max="4" width="27.5546875" customWidth="1"/>
    <col min="5" max="5" width="13.88671875" bestFit="1" customWidth="1"/>
    <col min="6" max="6" width="14.109375" bestFit="1" customWidth="1"/>
    <col min="7" max="7" width="11.88671875" bestFit="1" customWidth="1"/>
    <col min="8" max="8" width="11.88671875" style="14" bestFit="1" customWidth="1"/>
    <col min="9" max="9" width="9.88671875" bestFit="1" customWidth="1"/>
    <col min="10" max="10" width="11.33203125" bestFit="1" customWidth="1"/>
    <col min="12" max="12" width="11.33203125" bestFit="1" customWidth="1"/>
  </cols>
  <sheetData>
    <row r="1" spans="1:12" x14ac:dyDescent="0.3">
      <c r="A1" s="5" t="s">
        <v>9</v>
      </c>
      <c r="B1" s="5" t="s">
        <v>2</v>
      </c>
      <c r="C1" s="5" t="s">
        <v>4</v>
      </c>
      <c r="D1" s="2" t="s">
        <v>16</v>
      </c>
      <c r="E1" s="2" t="s">
        <v>8</v>
      </c>
      <c r="F1" s="2" t="s">
        <v>5</v>
      </c>
      <c r="G1" s="2" t="s">
        <v>6</v>
      </c>
      <c r="H1" s="15" t="s">
        <v>7</v>
      </c>
    </row>
    <row r="2" spans="1:12" x14ac:dyDescent="0.3">
      <c r="A2" t="s">
        <v>0</v>
      </c>
      <c r="B2" t="s">
        <v>3</v>
      </c>
      <c r="C2" s="3" t="s">
        <v>13</v>
      </c>
      <c r="E2" s="14">
        <f>25226185+9551722</f>
        <v>34777907</v>
      </c>
      <c r="F2" s="14">
        <v>32572400</v>
      </c>
      <c r="G2" s="14">
        <f>18389998</f>
        <v>18389998</v>
      </c>
      <c r="H2" s="14">
        <f>49483703</f>
        <v>49483703</v>
      </c>
      <c r="I2" s="13"/>
      <c r="J2" s="14"/>
      <c r="K2" s="13"/>
      <c r="L2" s="14"/>
    </row>
    <row r="3" spans="1:12" x14ac:dyDescent="0.3">
      <c r="A3" t="s">
        <v>0</v>
      </c>
      <c r="B3" t="s">
        <v>3</v>
      </c>
      <c r="C3" s="3" t="s">
        <v>14</v>
      </c>
      <c r="E3" s="14">
        <f>13642743</f>
        <v>13642743</v>
      </c>
      <c r="F3" s="14">
        <f>350000+215000+30000+200000+460000+95600+1000000+71300+1265000+625000+985900+1309500+2685600+4226700-180000</f>
        <v>13339600</v>
      </c>
      <c r="G3" s="14">
        <v>7971455</v>
      </c>
      <c r="H3" s="14">
        <f>44648409+348331</f>
        <v>44996740</v>
      </c>
      <c r="I3" s="13"/>
      <c r="J3" s="14"/>
      <c r="K3" s="13"/>
      <c r="L3" s="14"/>
    </row>
    <row r="4" spans="1:12" x14ac:dyDescent="0.3">
      <c r="A4" t="s">
        <v>0</v>
      </c>
      <c r="B4" t="s">
        <v>3</v>
      </c>
      <c r="C4" s="3" t="s">
        <v>15</v>
      </c>
      <c r="E4" s="14">
        <f>1080605</f>
        <v>1080605</v>
      </c>
      <c r="F4" s="14">
        <f>25000+325000</f>
        <v>350000</v>
      </c>
      <c r="G4" s="14">
        <v>357294</v>
      </c>
      <c r="H4" s="14">
        <f>1010500</f>
        <v>1010500</v>
      </c>
      <c r="I4" s="13"/>
      <c r="J4" s="14"/>
      <c r="K4" s="13"/>
      <c r="L4" s="14"/>
    </row>
    <row r="5" spans="1:12" x14ac:dyDescent="0.3">
      <c r="A5" s="6"/>
      <c r="C5" s="7"/>
      <c r="D5" s="6"/>
      <c r="E5" s="6"/>
      <c r="F5" s="6"/>
      <c r="G5" s="6"/>
      <c r="H5" s="17"/>
      <c r="L5" s="16"/>
    </row>
    <row r="6" spans="1:12" x14ac:dyDescent="0.3">
      <c r="A6" s="6"/>
      <c r="B6" s="6"/>
      <c r="C6" s="8" t="s">
        <v>1</v>
      </c>
      <c r="D6" s="18">
        <f>SUM(D2:D4)</f>
        <v>0</v>
      </c>
      <c r="E6" s="18">
        <f>SUM(E2:E4)</f>
        <v>49501255</v>
      </c>
      <c r="F6" s="18">
        <f>SUM(F2:F4)</f>
        <v>46262000</v>
      </c>
      <c r="G6" s="18">
        <f>SUM(G2:G4)</f>
        <v>26718747</v>
      </c>
      <c r="H6" s="18">
        <f>SUM(H2:H4)</f>
        <v>95490943</v>
      </c>
      <c r="L6" s="16"/>
    </row>
    <row r="7" spans="1:12" x14ac:dyDescent="0.3">
      <c r="A7" s="6"/>
      <c r="B7" s="6"/>
      <c r="C7" s="6"/>
      <c r="D7" s="6"/>
      <c r="E7" s="20">
        <f>E6-49501255</f>
        <v>0</v>
      </c>
      <c r="F7" s="20">
        <f>F6-46262000</f>
        <v>0</v>
      </c>
      <c r="G7" s="20">
        <f>G6-26718747</f>
        <v>0</v>
      </c>
      <c r="H7" s="22">
        <f>H6-98440943</f>
        <v>-2950000</v>
      </c>
    </row>
    <row r="8" spans="1:12" x14ac:dyDescent="0.3">
      <c r="F8" s="1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Reporting Summary</vt:lpstr>
      <vt:lpstr>Actuals - FB Summary</vt:lpstr>
      <vt:lpstr>Revenues</vt:lpstr>
      <vt:lpstr>Expenditures </vt:lpstr>
      <vt:lpstr>Other Financing Sources &amp; Uses</vt:lpstr>
      <vt:lpstr>Employee Salary Data</vt:lpstr>
      <vt:lpstr>Expenditures - 2022 Budgeted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Fuller</dc:creator>
  <cp:lastModifiedBy>Rachel Grove</cp:lastModifiedBy>
  <dcterms:created xsi:type="dcterms:W3CDTF">2022-12-23T20:36:14Z</dcterms:created>
  <dcterms:modified xsi:type="dcterms:W3CDTF">2024-04-15T16:53:00Z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Health</vt:lpwstr>
  </property>
  <property fmtid="{D5CDD505-2E9C-101B-9397-08002B2CF9AE}" pid="4" name="tabIndex">
    <vt:lpwstr/>
  </property>
  <property fmtid="{D5CDD505-2E9C-101B-9397-08002B2CF9AE}" pid="5" name="workpaperIndex">
    <vt:lpwstr>HH.00</vt:lpwstr>
  </property>
</Properties>
</file>