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6A1CE3FE-AB4B-4460-923F-96E3C47ED4BA}" xr6:coauthVersionLast="47" xr6:coauthVersionMax="47" xr10:uidLastSave="{00000000-0000-0000-0000-000000000000}"/>
  <bookViews>
    <workbookView xWindow="28680" yWindow="-120" windowWidth="29040" windowHeight="15720" xr2:uid="{DF8F4699-F6FD-4C8F-B4A0-6BDB4EAB0FD3}"/>
  </bookViews>
  <sheets>
    <sheet name="Instructions" sheetId="22" r:id="rId1"/>
    <sheet name="Reporting Summary" sheetId="15" r:id="rId2"/>
    <sheet name="Actuals - Fund Balance Summary" sheetId="20" r:id="rId3"/>
    <sheet name="Revenues" sheetId="2" r:id="rId4"/>
    <sheet name="Expenditures" sheetId="10" r:id="rId5"/>
    <sheet name="Other Financing Sources &amp; Uses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3" l="1"/>
  <c r="F11" i="13"/>
  <c r="D11" i="13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E7" i="13"/>
  <c r="E13" i="13" s="1"/>
  <c r="F7" i="13"/>
  <c r="F13" i="13" s="1"/>
  <c r="D7" i="13"/>
  <c r="D13" i="13" s="1"/>
  <c r="E8" i="15"/>
  <c r="D8" i="15"/>
  <c r="C8" i="15"/>
  <c r="G28" i="20"/>
  <c r="H28" i="20" s="1"/>
  <c r="G25" i="20"/>
  <c r="H25" i="20" s="1"/>
  <c r="G22" i="20"/>
  <c r="H22" i="20" s="1"/>
  <c r="E12" i="15"/>
  <c r="E13" i="15"/>
  <c r="E14" i="15"/>
  <c r="D12" i="15"/>
  <c r="D13" i="15"/>
  <c r="D14" i="15"/>
  <c r="C12" i="15"/>
  <c r="C13" i="15"/>
  <c r="C14" i="15"/>
  <c r="D42" i="15"/>
  <c r="E42" i="15"/>
  <c r="C42" i="15"/>
  <c r="D41" i="15"/>
  <c r="E41" i="15"/>
  <c r="C41" i="15"/>
  <c r="E7" i="15"/>
  <c r="E9" i="15"/>
  <c r="E10" i="15"/>
  <c r="E11" i="15"/>
  <c r="E15" i="15"/>
  <c r="E16" i="15"/>
  <c r="E17" i="15"/>
  <c r="D7" i="15"/>
  <c r="D9" i="15"/>
  <c r="D10" i="15"/>
  <c r="D11" i="15"/>
  <c r="D15" i="15"/>
  <c r="D16" i="15"/>
  <c r="D17" i="15"/>
  <c r="C7" i="15"/>
  <c r="C9" i="15"/>
  <c r="C10" i="15"/>
  <c r="C11" i="15"/>
  <c r="C15" i="15"/>
  <c r="C16" i="15"/>
  <c r="C17" i="15"/>
  <c r="D24" i="10"/>
  <c r="D18" i="10" l="1"/>
  <c r="E23" i="2"/>
  <c r="D23" i="2"/>
  <c r="C10" i="20"/>
  <c r="B10" i="20"/>
  <c r="C3" i="20"/>
  <c r="B3" i="20"/>
  <c r="C12" i="20" l="1"/>
  <c r="E21" i="15"/>
  <c r="E6" i="15"/>
  <c r="D6" i="15"/>
  <c r="C6" i="15"/>
  <c r="D21" i="15"/>
  <c r="C21" i="15"/>
  <c r="C36" i="15" l="1"/>
  <c r="C52" i="15" s="1"/>
  <c r="E44" i="15"/>
  <c r="C44" i="15"/>
  <c r="C51" i="15" l="1"/>
  <c r="D44" i="15"/>
  <c r="D36" i="15"/>
  <c r="D52" i="15" s="1"/>
  <c r="E36" i="15"/>
  <c r="E52" i="15" s="1"/>
  <c r="E18" i="2"/>
  <c r="F18" i="2"/>
  <c r="D18" i="2"/>
  <c r="C53" i="15" l="1"/>
  <c r="E51" i="15"/>
  <c r="D51" i="15"/>
  <c r="D19" i="15"/>
  <c r="D39" i="15" s="1"/>
  <c r="D46" i="15" s="1"/>
  <c r="E19" i="15"/>
  <c r="E39" i="15" s="1"/>
  <c r="E46" i="15" s="1"/>
  <c r="C19" i="15"/>
  <c r="C39" i="15" s="1"/>
  <c r="C46" i="15" s="1"/>
  <c r="C14" i="20" s="1"/>
  <c r="D25" i="2"/>
  <c r="F4" i="10"/>
  <c r="F3" i="10"/>
  <c r="F24" i="10"/>
  <c r="F18" i="10"/>
  <c r="E4" i="10"/>
  <c r="E3" i="10"/>
  <c r="D4" i="10"/>
  <c r="E24" i="10"/>
  <c r="E18" i="10"/>
  <c r="F4" i="2"/>
  <c r="F3" i="2"/>
  <c r="F23" i="2"/>
  <c r="E4" i="2"/>
  <c r="D4" i="2"/>
  <c r="E3" i="2"/>
  <c r="A2" i="15"/>
  <c r="A1" i="15"/>
  <c r="F26" i="10" l="1"/>
  <c r="E53" i="15"/>
  <c r="D53" i="15"/>
  <c r="E26" i="10"/>
  <c r="F25" i="2"/>
  <c r="E25" i="2"/>
  <c r="D3" i="10" l="1"/>
  <c r="D3" i="2"/>
  <c r="C3" i="15"/>
  <c r="E3" i="15"/>
  <c r="D3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26" i="10" l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<sst xmlns="http://schemas.openxmlformats.org/spreadsheetml/2006/main" count="337" uniqueCount="169">
  <si>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</si>
  <si>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</si>
  <si>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</si>
  <si>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</si>
  <si>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</si>
  <si>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</si>
  <si>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</si>
  <si>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</si>
  <si>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</si>
  <si>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</si>
  <si>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</si>
  <si>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</si>
  <si>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</si>
  <si>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</si>
  <si>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</si>
  <si>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</si>
  <si>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</si>
  <si>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</si>
  <si>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Entity Name</t>
  </si>
  <si>
    <t xml:space="preserve"> ACTUALS</t>
  </si>
  <si>
    <t xml:space="preserve">Restricted 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</si>
  <si>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</si>
  <si>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</si>
  <si>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</si>
  <si>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</si>
  <si>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</si>
  <si>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</si>
  <si>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</si>
  <si>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</si>
  <si>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</si>
  <si>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</si>
  <si>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</si>
  <si>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</si>
  <si>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</si>
  <si>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</si>
  <si>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</si>
  <si>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</si>
  <si>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</si>
  <si>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Tie out to Reporting Summary</t>
  </si>
  <si>
    <t xml:space="preserve">Enter as negative, if negative. </t>
  </si>
  <si>
    <t xml:space="preserve"> DO NOT ENTER INTO THIS TAB </t>
  </si>
  <si>
    <t>Subcategory</t>
  </si>
  <si>
    <t>Contract Labor</t>
  </si>
  <si>
    <t>Total Operating Revenues</t>
  </si>
  <si>
    <t>Total Non Operating Revenues</t>
  </si>
  <si>
    <t>Total Revenues</t>
  </si>
  <si>
    <t>Other Operating Revenues</t>
  </si>
  <si>
    <t>Other Non Operating Revenues</t>
  </si>
  <si>
    <t>Repairs and Maintenance</t>
  </si>
  <si>
    <t>Operating Expenditures</t>
  </si>
  <si>
    <t>Other Operating Expenditures</t>
  </si>
  <si>
    <t>Total Operating Expenditures</t>
  </si>
  <si>
    <t>Non Operating Expenditures</t>
  </si>
  <si>
    <t>Other Non Operating Expenditures</t>
  </si>
  <si>
    <t>Total Non Operating Expenditures</t>
  </si>
  <si>
    <t xml:space="preserve"> Total Expenditures</t>
  </si>
  <si>
    <t>Expenditures</t>
  </si>
  <si>
    <t>Total Expenditures</t>
  </si>
  <si>
    <t>Soil &amp; Water Conservation and Aquifer Recharge</t>
  </si>
  <si>
    <t>Enter the totals from the Balance Sheet  - Governmental Funds</t>
  </si>
  <si>
    <t>Fund Balance</t>
  </si>
  <si>
    <t>Change in Fund Balance</t>
  </si>
  <si>
    <t>Nonspendable</t>
  </si>
  <si>
    <t>Committed</t>
  </si>
  <si>
    <t>Assigned</t>
  </si>
  <si>
    <t>Unassigned</t>
  </si>
  <si>
    <t>Enter the totals from the Statement of Revenues, Expenditures, and Changes in Fund Balance - Governmental Funds</t>
  </si>
  <si>
    <t>Other Financing Sources</t>
  </si>
  <si>
    <t>Other Financing Source</t>
  </si>
  <si>
    <t>Total Other Financing Source</t>
  </si>
  <si>
    <t>Other Financing Uses</t>
  </si>
  <si>
    <t>Other Financing Use</t>
  </si>
  <si>
    <t>Total Other Financing Use</t>
  </si>
  <si>
    <t xml:space="preserve"> Total Other Financing</t>
  </si>
  <si>
    <t>Total Other Financing Source/Use</t>
  </si>
  <si>
    <t>Other Financing</t>
  </si>
  <si>
    <t>Other</t>
  </si>
  <si>
    <t>Fund Balance % of Expenditures</t>
  </si>
  <si>
    <t>Professional Services</t>
  </si>
  <si>
    <t>Federal Grant Revenues</t>
  </si>
  <si>
    <t>State Grant Revenues</t>
  </si>
  <si>
    <t>Local Grant Revenue</t>
  </si>
  <si>
    <t>Private Contributions</t>
  </si>
  <si>
    <t>State Appropriations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</si>
  <si>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</si>
  <si>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</si>
  <si>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</si>
  <si>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</si>
  <si>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</si>
  <si>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</si>
  <si>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</si>
  <si>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</si>
  <si>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 xml:space="preserve">Retricted and Other Fund Balance % of Expenditures </t>
  </si>
  <si>
    <t>County Appropriations</t>
  </si>
  <si>
    <t>City Appropriations</t>
  </si>
  <si>
    <t>Reimbursements</t>
  </si>
  <si>
    <t>Contract Revenues</t>
  </si>
  <si>
    <t>Enter the total other financing sources, if applicable</t>
  </si>
  <si>
    <t>Enter as negative number; Enter the total other financing uses if applicable</t>
  </si>
  <si>
    <t>Investment Income</t>
  </si>
  <si>
    <t>Includes interest earnings</t>
  </si>
  <si>
    <t>Personnel Expenses</t>
  </si>
  <si>
    <t>Includes employee salaries and wages, benefits, taxes, etc.</t>
  </si>
  <si>
    <t>Dues</t>
  </si>
  <si>
    <t>Professional services such as accounting and legal</t>
  </si>
  <si>
    <t>Outsourced contracted labor (rather than personnel)</t>
  </si>
  <si>
    <t>Insurance</t>
  </si>
  <si>
    <t>Training</t>
  </si>
  <si>
    <t>Rent</t>
  </si>
  <si>
    <t>Supplies</t>
  </si>
  <si>
    <t>Includes of consummable goods (i.e., office supplies)</t>
  </si>
  <si>
    <t>Other Materials would be items not included in supplies above</t>
  </si>
  <si>
    <t>Debt Service</t>
  </si>
  <si>
    <t>Debt service related to leases should be reported under Rent above</t>
  </si>
  <si>
    <t>Trees, Soil, Water or Other Materials</t>
  </si>
  <si>
    <t>Change in Fund Balance Before Other Financing</t>
  </si>
  <si>
    <t>Unassigned Fund Balance % of Expenditures</t>
  </si>
  <si>
    <t>Only report operating revenue not reported in other categories</t>
  </si>
  <si>
    <t>Only report non-operating revenue not reported in other categories</t>
  </si>
  <si>
    <t>Only report operating expenditures not included in other categories</t>
  </si>
  <si>
    <t>Only report non-operating expenditures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</si>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</sst>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7"/>
    <xf numFmtId="0" fontId="5" fillId="5" borderId="7"/>
  </cellStyleXfs>
  <cellXfs count="1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quotePrefix="1" applyAlignment="1">
      <alignment wrapText="1"/>
    </xf>
    <xf numFmtId="164" fontId="2" fillId="0" borderId="0" xfId="1" applyNumberFormat="1" applyFont="1" applyFill="1" applyBorder="1"/>
    <xf numFmtId="0" fontId="0" fillId="0" borderId="0" xfId="0" applyFont="1" applyFill="1" applyAlignment="1">
      <alignment wrapText="1"/>
    </xf>
    <xf numFmtId="10" fontId="0" fillId="0" borderId="0" xfId="3" applyNumberFormat="1" applyFont="1"/>
    <xf numFmtId="0" fontId="0" fillId="0" borderId="0" xfId="0"/>
    <xf numFmtId="164" fontId="5" fillId="3" borderId="1" xfId="1" applyNumberFormat="1" applyFont="1" applyFill="1" applyBorder="1"/>
    <xf numFmtId="0" fontId="7" fillId="0" borderId="0" xfId="0" applyFont="1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0" fontId="0" fillId="0" borderId="0" xfId="0"/>
    <xf numFmtId="0" fontId="0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64" fontId="5" fillId="3" borderId="1" xfId="1" applyNumberFormat="1" applyFont="1" applyFill="1" applyBorder="1"/>
    <xf numFmtId="0" fontId="0" fillId="0" borderId="0" xfId="0" applyFont="1" applyAlignment="1">
      <alignment wrapText="1"/>
    </xf>
    <xf numFmtId="10" fontId="0" fillId="0" borderId="0" xfId="3" applyNumberFormat="1" applyFont="1"/>
    <xf numFmtId="10" fontId="0" fillId="0" borderId="0" xfId="0" applyNumberFormat="1"/>
    <xf numFmtId="0" fontId="0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3" fillId="6" borderId="0" xfId="0" applyFont="1" applyFill="1" applyAlignment="1">
      <alignment horizontal="left"/>
    </xf>
    <xf numFmtId="0" fontId="0" fillId="6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0" fillId="0" borderId="0" xfId="0" applyFont="1" applyAlignment="1">
      <alignment wrapText="1"/>
    </xf>
    <xf numFmtId="0" fontId="0" fillId="0" borderId="0" xfId="0" applyFill="1" applyBorder="1"/>
    <xf numFmtId="0" fontId="0" fillId="0" borderId="0" xfId="0" applyFont="1" applyFill="1" applyAlignment="1">
      <alignment wrapText="1"/>
    </xf>
    <xf numFmtId="10" fontId="0" fillId="0" borderId="0" xfId="3" applyNumberFormat="1" applyFont="1"/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7" borderId="0" xfId="0" applyFont="1" applyFill="1"/>
    <xf numFmtId="8" fontId="11" fillId="7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54E66AE9-9664-47E1-ACAE-FCE9537905FF}"/>
    <cellStyle name="Text Snip" xfId="5" xr:uid="{4C44E596-C936-45BE-969F-F9DC55CAE3AB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28.6640625" customWidth="1"/>
  </cols>
  <sheetData>
    <row r="1" spans="1:3" ht="39" customHeight="1" x14ac:dyDescent="0.3">
      <c r="A1" s="31" t="s">
        <v>35</v>
      </c>
      <c r="B1" s="31" t="s">
        <v>58</v>
      </c>
    </row>
    <row r="2" spans="1:3" ht="15.6" x14ac:dyDescent="0.3">
      <c r="A2" s="31" t="s">
        <v>18</v>
      </c>
      <c r="B2" s="30"/>
      <c r="C2" s="35" t="s">
        <v>27</v>
      </c>
    </row>
    <row r="3" spans="1:3" ht="15.6" x14ac:dyDescent="0.3">
      <c r="A3" s="31" t="s">
        <v>23</v>
      </c>
      <c r="B3" s="30"/>
      <c r="C3" s="35" t="s">
        <v>28</v>
      </c>
    </row>
    <row r="4" spans="1:3" ht="15.6" x14ac:dyDescent="0.3">
      <c r="A4" s="31" t="s">
        <v>24</v>
      </c>
      <c r="B4" s="35"/>
      <c r="C4" s="35"/>
    </row>
    <row r="5" spans="1:3" ht="15.6" x14ac:dyDescent="0.3">
      <c r="A5" s="34" t="s">
        <v>17</v>
      </c>
      <c r="B5" s="30">
        <v>2023</v>
      </c>
    </row>
    <row r="6" spans="1:3" ht="15.6" x14ac:dyDescent="0.3">
      <c r="A6" s="34" t="s">
        <v>25</v>
      </c>
      <c r="B6" s="30">
        <v>2023</v>
      </c>
    </row>
    <row r="7" spans="1:3" ht="15.6" x14ac:dyDescent="0.3">
      <c r="A7" s="34" t="s">
        <v>26</v>
      </c>
      <c r="B7" s="30">
        <v>2024</v>
      </c>
    </row>
    <row r="11" spans="1:3" x14ac:dyDescent="0.3">
      <c r="A11" s="35" t="s">
        <v>32</v>
      </c>
    </row>
    <row r="12" spans="1:3" x14ac:dyDescent="0.3">
      <c r="A12" s="35" t="s">
        <v>31</v>
      </c>
    </row>
    <row r="13" spans="1:3" x14ac:dyDescent="0.3">
      <c r="A13" s="35" t="s">
        <v>34</v>
      </c>
    </row>
    <row r="14" spans="1:3" x14ac:dyDescent="0.3">
      <c r="A14" s="35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3"/>
  <sheetViews>
    <sheetView showGridLines="0" workbookViewId="0">
      <selection activeCell="B54" sqref="B54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46" t="s">
        <v>40</v>
      </c>
    </row>
    <row r="2" spans="1:5" ht="15.6" x14ac:dyDescent="0.3">
      <c r="A2" s="31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19</v>
      </c>
      <c r="D4" s="29" t="s">
        <v>30</v>
      </c>
      <c r="E4" s="29" t="s">
        <v>29</v>
      </c>
    </row>
    <row r="5" spans="1:5" x14ac:dyDescent="0.3">
      <c r="C5" s="13"/>
      <c r="D5" s="13"/>
      <c r="E5" s="13"/>
    </row>
    <row r="6" spans="1:5" x14ac:dyDescent="0.3">
      <c r="A6" t="s">
        <v>37</v>
      </c>
      <c r="B6" s="107" t="s">
        <v>93</v>
      </c>
      <c r="C6" s="115">
        <f>SUMIF(Revenues!$B:$B,'Reporting Summary'!B6,Revenues!$D:$D)</f>
        <v>0</v>
      </c>
      <c r="D6" s="115">
        <f>SUMIF(Revenues!$B:$B,'Reporting Summary'!B6,Revenues!$E:$E)</f>
        <v>0</v>
      </c>
      <c r="E6" s="115">
        <f>SUMIF(Revenues!$B:$B,'Reporting Summary'!B6,Revenues!$F:$F)</f>
        <v>0</v>
      </c>
    </row>
    <row r="7" spans="1:5" x14ac:dyDescent="0.3">
      <c r="A7" t="s">
        <v>37</v>
      </c>
      <c r="B7" s="107" t="s">
        <v>94</v>
      </c>
      <c r="C7" s="115">
        <f>SUMIF(Revenues!$B:$B,'Reporting Summary'!B7,Revenues!$D:$D)</f>
        <v>0</v>
      </c>
      <c r="D7" s="115">
        <f>SUMIF(Revenues!$B:$B,'Reporting Summary'!B7,Revenues!$E:$E)</f>
        <v>0</v>
      </c>
      <c r="E7" s="115">
        <f>SUMIF(Revenues!$B:$B,'Reporting Summary'!B7,Revenues!$F:$F)</f>
        <v>0</v>
      </c>
    </row>
    <row r="8" spans="1:5" s="102" customFormat="1" x14ac:dyDescent="0.3">
      <c r="A8" s="102" t="s">
        <v>37</v>
      </c>
      <c r="B8" s="108" t="s">
        <v>83</v>
      </c>
      <c r="C8" s="115">
        <f>SUMIF(Revenues!$B:$B,'Reporting Summary'!B8,Revenues!$D:$D)</f>
        <v>0</v>
      </c>
      <c r="D8" s="115">
        <f>SUMIF(Revenues!$B:$B,'Reporting Summary'!B8,Revenues!$E:$E)</f>
        <v>0</v>
      </c>
      <c r="E8" s="115">
        <f>SUMIF(Revenues!$B:$B,'Reporting Summary'!B8,Revenues!$F:$F)</f>
        <v>0</v>
      </c>
    </row>
    <row r="9" spans="1:5" x14ac:dyDescent="0.3">
      <c r="A9" t="s">
        <v>37</v>
      </c>
      <c r="B9" s="109" t="s">
        <v>79</v>
      </c>
      <c r="C9" s="115">
        <f>SUMIF(Revenues!$B:$B,'Reporting Summary'!B9,Revenues!$D:$D)</f>
        <v>0</v>
      </c>
      <c r="D9" s="115">
        <f>SUMIF(Revenues!$B:$B,'Reporting Summary'!B9,Revenues!$E:$E)</f>
        <v>0</v>
      </c>
      <c r="E9" s="115">
        <f>SUMIF(Revenues!$B:$B,'Reporting Summary'!B9,Revenues!$F:$F)</f>
        <v>0</v>
      </c>
    </row>
    <row r="10" spans="1:5" x14ac:dyDescent="0.3">
      <c r="A10" t="s">
        <v>37</v>
      </c>
      <c r="B10" s="109" t="s">
        <v>80</v>
      </c>
      <c r="C10" s="115">
        <f>SUMIF(Revenues!$B:$B,'Reporting Summary'!B10,Revenues!$D:$D)</f>
        <v>0</v>
      </c>
      <c r="D10" s="115">
        <f>SUMIF(Revenues!$B:$B,'Reporting Summary'!B10,Revenues!$E:$E)</f>
        <v>0</v>
      </c>
      <c r="E10" s="115">
        <f>SUMIF(Revenues!$B:$B,'Reporting Summary'!B10,Revenues!$F:$F)</f>
        <v>0</v>
      </c>
    </row>
    <row r="11" spans="1:5" x14ac:dyDescent="0.3">
      <c r="A11" t="s">
        <v>37</v>
      </c>
      <c r="B11" s="109" t="s">
        <v>81</v>
      </c>
      <c r="C11" s="115">
        <f>SUMIF(Revenues!$B:$B,'Reporting Summary'!B11,Revenues!$D:$D)</f>
        <v>0</v>
      </c>
      <c r="D11" s="115">
        <f>SUMIF(Revenues!$B:$B,'Reporting Summary'!B11,Revenues!$E:$E)</f>
        <v>0</v>
      </c>
      <c r="E11" s="115">
        <f>SUMIF(Revenues!$B:$B,'Reporting Summary'!B11,Revenues!$F:$F)</f>
        <v>0</v>
      </c>
    </row>
    <row r="12" spans="1:5" s="92" customFormat="1" x14ac:dyDescent="0.3">
      <c r="A12" s="92" t="s">
        <v>37</v>
      </c>
      <c r="B12" s="108" t="s">
        <v>82</v>
      </c>
      <c r="C12" s="115">
        <f>SUMIF(Revenues!$B:$B,'Reporting Summary'!B12,Revenues!$D:$D)</f>
        <v>0</v>
      </c>
      <c r="D12" s="115">
        <f>SUMIF(Revenues!$B:$B,'Reporting Summary'!B12,Revenues!$E:$E)</f>
        <v>0</v>
      </c>
      <c r="E12" s="115">
        <f>SUMIF(Revenues!$B:$B,'Reporting Summary'!B12,Revenues!$F:$F)</f>
        <v>0</v>
      </c>
    </row>
    <row r="13" spans="1:5" s="92" customFormat="1" x14ac:dyDescent="0.3">
      <c r="A13" s="92" t="s">
        <v>37</v>
      </c>
      <c r="B13" s="110" t="s">
        <v>96</v>
      </c>
      <c r="C13" s="115">
        <f>SUMIF(Revenues!$B:$B,'Reporting Summary'!B13,Revenues!$D:$D)</f>
        <v>0</v>
      </c>
      <c r="D13" s="115">
        <f>SUMIF(Revenues!$B:$B,'Reporting Summary'!B13,Revenues!$E:$E)</f>
        <v>0</v>
      </c>
      <c r="E13" s="115">
        <f>SUMIF(Revenues!$B:$B,'Reporting Summary'!B13,Revenues!$F:$F)</f>
        <v>0</v>
      </c>
    </row>
    <row r="14" spans="1:5" s="92" customFormat="1" x14ac:dyDescent="0.3">
      <c r="A14" s="92" t="s">
        <v>37</v>
      </c>
      <c r="B14" s="104" t="s">
        <v>95</v>
      </c>
      <c r="C14" s="115">
        <f>SUMIF(Revenues!$B:$B,'Reporting Summary'!B14,Revenues!$D:$D)</f>
        <v>0</v>
      </c>
      <c r="D14" s="115">
        <f>SUMIF(Revenues!$B:$B,'Reporting Summary'!B14,Revenues!$E:$E)</f>
        <v>0</v>
      </c>
      <c r="E14" s="115">
        <f>SUMIF(Revenues!$B:$B,'Reporting Summary'!B14,Revenues!$F:$F)</f>
        <v>0</v>
      </c>
    </row>
    <row r="15" spans="1:5" x14ac:dyDescent="0.3">
      <c r="A15" t="s">
        <v>37</v>
      </c>
      <c r="B15" s="79" t="s">
        <v>46</v>
      </c>
      <c r="C15" s="115">
        <f>SUMIF(Revenues!$B:$B,'Reporting Summary'!B15,Revenues!$D:$D)</f>
        <v>0</v>
      </c>
      <c r="D15" s="115">
        <f>SUMIF(Revenues!$B:$B,'Reporting Summary'!B15,Revenues!$E:$E)</f>
        <v>0</v>
      </c>
      <c r="E15" s="115">
        <f>SUMIF(Revenues!$B:$B,'Reporting Summary'!B15,Revenues!$F:$F)</f>
        <v>0</v>
      </c>
    </row>
    <row r="16" spans="1:5" x14ac:dyDescent="0.3">
      <c r="A16" t="s">
        <v>37</v>
      </c>
      <c r="B16" s="93" t="s">
        <v>99</v>
      </c>
      <c r="C16" s="115">
        <f>SUMIF(Revenues!$B:$B,'Reporting Summary'!B16,Revenues!$D:$D)</f>
        <v>0</v>
      </c>
      <c r="D16" s="115">
        <f>SUMIF(Revenues!$B:$B,'Reporting Summary'!B16,Revenues!$E:$E)</f>
        <v>0</v>
      </c>
      <c r="E16" s="115">
        <f>SUMIF(Revenues!$B:$B,'Reporting Summary'!B16,Revenues!$F:$F)</f>
        <v>0</v>
      </c>
    </row>
    <row r="17" spans="1:5" x14ac:dyDescent="0.3">
      <c r="A17" t="s">
        <v>37</v>
      </c>
      <c r="B17" s="93" t="s">
        <v>47</v>
      </c>
      <c r="C17" s="115">
        <f>SUMIF(Revenues!$B:$B,'Reporting Summary'!B17,Revenues!$D:$D)</f>
        <v>0</v>
      </c>
      <c r="D17" s="115">
        <f>SUMIF(Revenues!$B:$B,'Reporting Summary'!B17,Revenues!$E:$E)</f>
        <v>0</v>
      </c>
      <c r="E17" s="115">
        <f>SUMIF(Revenues!$B:$B,'Reporting Summary'!B17,Revenues!$F:$F)</f>
        <v>0</v>
      </c>
    </row>
    <row r="18" spans="1:5" x14ac:dyDescent="0.3">
      <c r="B18" s="9"/>
      <c r="C18" s="115"/>
      <c r="D18" s="115"/>
      <c r="E18" s="115"/>
    </row>
    <row r="19" spans="1:5" x14ac:dyDescent="0.3">
      <c r="B19" s="45" t="s">
        <v>45</v>
      </c>
      <c r="C19" s="125">
        <f>SUBTOTAL(9,C6:C18)</f>
        <v>0</v>
      </c>
      <c r="D19" s="125">
        <f>SUBTOTAL(9,D6:D18)</f>
        <v>0</v>
      </c>
      <c r="E19" s="125">
        <f>SUBTOTAL(9,E6:E18)</f>
        <v>0</v>
      </c>
    </row>
    <row r="20" spans="1:5" x14ac:dyDescent="0.3">
      <c r="C20" s="116"/>
      <c r="D20" s="116"/>
      <c r="E20" s="116"/>
    </row>
    <row r="21" spans="1:5" x14ac:dyDescent="0.3">
      <c r="A21" t="s">
        <v>56</v>
      </c>
      <c r="B21" s="124" t="s">
        <v>101</v>
      </c>
      <c r="C21" s="115">
        <f>SUMIF(Expenditures!$B:$B,'Reporting Summary'!B21,Expenditures!$D:$D)</f>
        <v>0</v>
      </c>
      <c r="D21" s="115">
        <f>SUMIF(Expenditures!$B:$B,'Reporting Summary'!B21,Expenditures!$E:$E)</f>
        <v>0</v>
      </c>
      <c r="E21" s="115">
        <f>SUMIF(Expenditures!$B:$B,'Reporting Summary'!B21,Expenditures!$F:$F)</f>
        <v>0</v>
      </c>
    </row>
    <row r="22" spans="1:5" x14ac:dyDescent="0.3">
      <c r="A22" t="s">
        <v>56</v>
      </c>
      <c r="B22" s="124" t="s">
        <v>109</v>
      </c>
      <c r="C22" s="115">
        <f>SUMIF(Expenditures!$B:$B,'Reporting Summary'!B22,Expenditures!$D:$D)</f>
        <v>0</v>
      </c>
      <c r="D22" s="115">
        <f>SUMIF(Expenditures!$B:$B,'Reporting Summary'!B22,Expenditures!$E:$E)</f>
        <v>0</v>
      </c>
      <c r="E22" s="115">
        <f>SUMIF(Expenditures!$B:$B,'Reporting Summary'!B22,Expenditures!$F:$F)</f>
        <v>0</v>
      </c>
    </row>
    <row r="23" spans="1:5" x14ac:dyDescent="0.3">
      <c r="A23" t="s">
        <v>56</v>
      </c>
      <c r="B23" s="114" t="s">
        <v>78</v>
      </c>
      <c r="C23" s="115">
        <f>SUMIF(Expenditures!$B:$B,'Reporting Summary'!B23,Expenditures!$D:$D)</f>
        <v>0</v>
      </c>
      <c r="D23" s="115">
        <f>SUMIF(Expenditures!$B:$B,'Reporting Summary'!B23,Expenditures!$E:$E)</f>
        <v>0</v>
      </c>
      <c r="E23" s="115">
        <f>SUMIF(Expenditures!$B:$B,'Reporting Summary'!B23,Expenditures!$F:$F)</f>
        <v>0</v>
      </c>
    </row>
    <row r="24" spans="1:5" s="113" customFormat="1" x14ac:dyDescent="0.3">
      <c r="A24" s="113" t="s">
        <v>56</v>
      </c>
      <c r="B24" s="122" t="s">
        <v>42</v>
      </c>
      <c r="C24" s="115">
        <f>SUMIF(Expenditures!$B:$B,'Reporting Summary'!B24,Expenditures!$D:$D)</f>
        <v>0</v>
      </c>
      <c r="D24" s="115">
        <f>SUMIF(Expenditures!$B:$B,'Reporting Summary'!B24,Expenditures!$E:$E)</f>
        <v>0</v>
      </c>
      <c r="E24" s="115">
        <f>SUMIF(Expenditures!$B:$B,'Reporting Summary'!B24,Expenditures!$F:$F)</f>
        <v>0</v>
      </c>
    </row>
    <row r="25" spans="1:5" s="113" customFormat="1" x14ac:dyDescent="0.3">
      <c r="A25" s="113" t="s">
        <v>56</v>
      </c>
      <c r="B25" s="120" t="s">
        <v>103</v>
      </c>
      <c r="C25" s="115">
        <f>SUMIF(Expenditures!$B:$B,'Reporting Summary'!B25,Expenditures!$D:$D)</f>
        <v>0</v>
      </c>
      <c r="D25" s="115">
        <f>SUMIF(Expenditures!$B:$B,'Reporting Summary'!B25,Expenditures!$E:$E)</f>
        <v>0</v>
      </c>
      <c r="E25" s="115">
        <f>SUMIF(Expenditures!$B:$B,'Reporting Summary'!B25,Expenditures!$F:$F)</f>
        <v>0</v>
      </c>
    </row>
    <row r="26" spans="1:5" s="113" customFormat="1" x14ac:dyDescent="0.3">
      <c r="A26" s="113" t="s">
        <v>56</v>
      </c>
      <c r="B26" s="120" t="s">
        <v>106</v>
      </c>
      <c r="C26" s="115">
        <f>SUMIF(Expenditures!$B:$B,'Reporting Summary'!B26,Expenditures!$D:$D)</f>
        <v>0</v>
      </c>
      <c r="D26" s="115">
        <f>SUMIF(Expenditures!$B:$B,'Reporting Summary'!B26,Expenditures!$E:$E)</f>
        <v>0</v>
      </c>
      <c r="E26" s="115">
        <f>SUMIF(Expenditures!$B:$B,'Reporting Summary'!B26,Expenditures!$F:$F)</f>
        <v>0</v>
      </c>
    </row>
    <row r="27" spans="1:5" s="113" customFormat="1" x14ac:dyDescent="0.3">
      <c r="A27" s="113" t="s">
        <v>56</v>
      </c>
      <c r="B27" s="120" t="s">
        <v>107</v>
      </c>
      <c r="C27" s="115">
        <f>SUMIF(Expenditures!$B:$B,'Reporting Summary'!B27,Expenditures!$D:$D)</f>
        <v>0</v>
      </c>
      <c r="D27" s="115">
        <f>SUMIF(Expenditures!$B:$B,'Reporting Summary'!B27,Expenditures!$E:$E)</f>
        <v>0</v>
      </c>
      <c r="E27" s="115">
        <f>SUMIF(Expenditures!$B:$B,'Reporting Summary'!B27,Expenditures!$F:$F)</f>
        <v>0</v>
      </c>
    </row>
    <row r="28" spans="1:5" s="113" customFormat="1" x14ac:dyDescent="0.3">
      <c r="A28" s="113" t="s">
        <v>56</v>
      </c>
      <c r="B28" s="120" t="s">
        <v>108</v>
      </c>
      <c r="C28" s="115">
        <f>SUMIF(Expenditures!$B:$B,'Reporting Summary'!B28,Expenditures!$D:$D)</f>
        <v>0</v>
      </c>
      <c r="D28" s="115">
        <f>SUMIF(Expenditures!$B:$B,'Reporting Summary'!B28,Expenditures!$E:$E)</f>
        <v>0</v>
      </c>
      <c r="E28" s="115">
        <f>SUMIF(Expenditures!$B:$B,'Reporting Summary'!B28,Expenditures!$F:$F)</f>
        <v>0</v>
      </c>
    </row>
    <row r="29" spans="1:5" s="113" customFormat="1" x14ac:dyDescent="0.3">
      <c r="A29" s="113" t="s">
        <v>56</v>
      </c>
      <c r="B29" s="120" t="s">
        <v>48</v>
      </c>
      <c r="C29" s="115">
        <f>SUMIF(Expenditures!$B:$B,'Reporting Summary'!B29,Expenditures!$D:$D)</f>
        <v>0</v>
      </c>
      <c r="D29" s="115">
        <f>SUMIF(Expenditures!$B:$B,'Reporting Summary'!B29,Expenditures!$E:$E)</f>
        <v>0</v>
      </c>
      <c r="E29" s="115">
        <f>SUMIF(Expenditures!$B:$B,'Reporting Summary'!B29,Expenditures!$F:$F)</f>
        <v>0</v>
      </c>
    </row>
    <row r="30" spans="1:5" x14ac:dyDescent="0.3">
      <c r="A30" t="s">
        <v>56</v>
      </c>
      <c r="B30" s="120" t="s">
        <v>114</v>
      </c>
      <c r="C30" s="115">
        <f>SUMIF(Expenditures!$B:$B,'Reporting Summary'!B30,Expenditures!$D:$D)</f>
        <v>0</v>
      </c>
      <c r="D30" s="115">
        <f>SUMIF(Expenditures!$B:$B,'Reporting Summary'!B30,Expenditures!$E:$E)</f>
        <v>0</v>
      </c>
      <c r="E30" s="115">
        <f>SUMIF(Expenditures!$B:$B,'Reporting Summary'!B30,Expenditures!$F:$F)</f>
        <v>0</v>
      </c>
    </row>
    <row r="31" spans="1:5" x14ac:dyDescent="0.3">
      <c r="A31" t="s">
        <v>56</v>
      </c>
      <c r="B31" s="120" t="s">
        <v>50</v>
      </c>
      <c r="C31" s="115">
        <f>SUMIF(Expenditures!$B:$B,'Reporting Summary'!B31,Expenditures!$D:$D)</f>
        <v>0</v>
      </c>
      <c r="D31" s="115">
        <f>SUMIF(Expenditures!$B:$B,'Reporting Summary'!B31,Expenditures!$E:$E)</f>
        <v>0</v>
      </c>
      <c r="E31" s="115">
        <f>SUMIF(Expenditures!$B:$B,'Reporting Summary'!B31,Expenditures!$F:$F)</f>
        <v>0</v>
      </c>
    </row>
    <row r="32" spans="1:5" x14ac:dyDescent="0.3">
      <c r="A32" t="s">
        <v>56</v>
      </c>
      <c r="B32" s="114" t="s">
        <v>14</v>
      </c>
      <c r="C32" s="115">
        <f>SUMIF(Expenditures!$B:$B,'Reporting Summary'!B32,Expenditures!$D:$D)</f>
        <v>0</v>
      </c>
      <c r="D32" s="115">
        <f>SUMIF(Expenditures!$B:$B,'Reporting Summary'!B32,Expenditures!$E:$E)</f>
        <v>0</v>
      </c>
      <c r="E32" s="115">
        <f>SUMIF(Expenditures!$B:$B,'Reporting Summary'!B32,Expenditures!$F:$F)</f>
        <v>0</v>
      </c>
    </row>
    <row r="33" spans="1:5" x14ac:dyDescent="0.3">
      <c r="A33" t="s">
        <v>56</v>
      </c>
      <c r="B33" s="113" t="s">
        <v>112</v>
      </c>
      <c r="C33" s="115">
        <f>SUMIF(Expenditures!$B:$B,'Reporting Summary'!B33,Expenditures!$D:$D)</f>
        <v>0</v>
      </c>
      <c r="D33" s="115">
        <f>SUMIF(Expenditures!$B:$B,'Reporting Summary'!B33,Expenditures!$E:$E)</f>
        <v>0</v>
      </c>
      <c r="E33" s="115">
        <f>SUMIF(Expenditures!$B:$B,'Reporting Summary'!B33,Expenditures!$F:$F)</f>
        <v>0</v>
      </c>
    </row>
    <row r="34" spans="1:5" x14ac:dyDescent="0.3">
      <c r="A34" t="s">
        <v>56</v>
      </c>
      <c r="B34" s="114" t="s">
        <v>53</v>
      </c>
      <c r="C34" s="115">
        <f>SUMIF(Expenditures!$B:$B,'Reporting Summary'!B34,Expenditures!$D:$D)</f>
        <v>0</v>
      </c>
      <c r="D34" s="115">
        <f>SUMIF(Expenditures!$B:$B,'Reporting Summary'!B34,Expenditures!$E:$E)</f>
        <v>0</v>
      </c>
      <c r="E34" s="115">
        <f>SUMIF(Expenditures!$B:$B,'Reporting Summary'!B34,Expenditures!$F:$F)</f>
        <v>0</v>
      </c>
    </row>
    <row r="35" spans="1:5" x14ac:dyDescent="0.3">
      <c r="B35" s="48"/>
      <c r="C35" s="115"/>
      <c r="D35" s="115"/>
      <c r="E35" s="115"/>
    </row>
    <row r="36" spans="1:5" x14ac:dyDescent="0.3">
      <c r="B36" s="45" t="s">
        <v>57</v>
      </c>
      <c r="C36" s="125">
        <f>SUBTOTAL(9,C21:C35)</f>
        <v>0</v>
      </c>
      <c r="D36" s="125">
        <f>SUBTOTAL(9,D21:D35)</f>
        <v>0</v>
      </c>
      <c r="E36" s="125">
        <f>SUBTOTAL(9,E21:E35)</f>
        <v>0</v>
      </c>
    </row>
    <row r="37" spans="1:5" x14ac:dyDescent="0.3">
      <c r="C37" s="115"/>
      <c r="D37" s="115"/>
      <c r="E37" s="115"/>
    </row>
    <row r="38" spans="1:5" x14ac:dyDescent="0.3">
      <c r="C38" s="115"/>
      <c r="D38" s="115"/>
      <c r="E38" s="115"/>
    </row>
    <row r="39" spans="1:5" ht="15" thickBot="1" x14ac:dyDescent="0.35">
      <c r="B39" s="91" t="s">
        <v>115</v>
      </c>
      <c r="C39" s="117">
        <f>C19-C36</f>
        <v>0</v>
      </c>
      <c r="D39" s="117">
        <f>D19-D36</f>
        <v>0</v>
      </c>
      <c r="E39" s="117">
        <f>E19-E36</f>
        <v>0</v>
      </c>
    </row>
    <row r="40" spans="1:5" x14ac:dyDescent="0.3">
      <c r="C40" s="115"/>
      <c r="D40" s="115"/>
      <c r="E40" s="115"/>
    </row>
    <row r="41" spans="1:5" x14ac:dyDescent="0.3">
      <c r="A41" t="s">
        <v>75</v>
      </c>
      <c r="B41" s="89" t="s">
        <v>68</v>
      </c>
      <c r="C41" s="115">
        <f>SUMIF('Other Financing Sources &amp; Uses'!$B:$B,$B$41,'Other Financing Sources &amp; Uses'!D:D)</f>
        <v>0</v>
      </c>
      <c r="D41" s="115">
        <f>SUMIF('Other Financing Sources &amp; Uses'!$B:$B,$B$41,'Other Financing Sources &amp; Uses'!E:E)</f>
        <v>0</v>
      </c>
      <c r="E41" s="115">
        <f>SUMIF('Other Financing Sources &amp; Uses'!$B:$B,$B$41,'Other Financing Sources &amp; Uses'!F:F)</f>
        <v>0</v>
      </c>
    </row>
    <row r="42" spans="1:5" x14ac:dyDescent="0.3">
      <c r="A42" s="88" t="s">
        <v>75</v>
      </c>
      <c r="B42" s="89" t="s">
        <v>71</v>
      </c>
      <c r="C42" s="115">
        <f>SUMIF('Other Financing Sources &amp; Uses'!$B:$B,'Reporting Summary'!$B$42,'Other Financing Sources &amp; Uses'!D:D)</f>
        <v>0</v>
      </c>
      <c r="D42" s="115">
        <f>SUMIF('Other Financing Sources &amp; Uses'!$B:$B,'Reporting Summary'!$B$42,'Other Financing Sources &amp; Uses'!E:E)</f>
        <v>0</v>
      </c>
      <c r="E42" s="115">
        <f>SUMIF('Other Financing Sources &amp; Uses'!$B:$B,'Reporting Summary'!$B$42,'Other Financing Sources &amp; Uses'!F:F)</f>
        <v>0</v>
      </c>
    </row>
    <row r="43" spans="1:5" x14ac:dyDescent="0.3">
      <c r="B43" s="26"/>
      <c r="C43" s="115"/>
      <c r="D43" s="115"/>
      <c r="E43" s="115"/>
    </row>
    <row r="44" spans="1:5" x14ac:dyDescent="0.3">
      <c r="B44" s="87" t="s">
        <v>74</v>
      </c>
      <c r="C44" s="125">
        <f>SUM(C41:C42)</f>
        <v>0</v>
      </c>
      <c r="D44" s="125">
        <f t="shared" ref="D44:E44" si="0">SUM(D41:D42)</f>
        <v>0</v>
      </c>
      <c r="E44" s="125">
        <f t="shared" si="0"/>
        <v>0</v>
      </c>
    </row>
    <row r="45" spans="1:5" x14ac:dyDescent="0.3">
      <c r="B45" s="86"/>
      <c r="C45" s="115"/>
      <c r="D45" s="115"/>
      <c r="E45" s="115"/>
    </row>
    <row r="46" spans="1:5" ht="15" thickBot="1" x14ac:dyDescent="0.35">
      <c r="B46" s="85" t="s">
        <v>61</v>
      </c>
      <c r="C46" s="117">
        <f>C39+C44</f>
        <v>0</v>
      </c>
      <c r="D46" s="117">
        <f t="shared" ref="D46:E46" si="1">D39+D44</f>
        <v>0</v>
      </c>
      <c r="E46" s="117">
        <f t="shared" si="1"/>
        <v>0</v>
      </c>
    </row>
    <row r="50" spans="1:5" x14ac:dyDescent="0.3">
      <c r="A50" s="90"/>
      <c r="B50" s="91" t="s">
        <v>16</v>
      </c>
      <c r="C50" s="90"/>
      <c r="D50" s="90"/>
      <c r="E50" s="90"/>
    </row>
    <row r="51" spans="1:5" x14ac:dyDescent="0.3">
      <c r="A51" s="90" t="s">
        <v>76</v>
      </c>
      <c r="B51" s="90" t="s">
        <v>77</v>
      </c>
      <c r="C51" s="55" t="e">
        <f>'Actuals - Fund Balance Summary'!$C$10/'Reporting Summary'!C36</f>
        <v>#DIV/0!</v>
      </c>
      <c r="D51" s="55" t="e">
        <f>'Actuals - Fund Balance Summary'!$C$10/'Reporting Summary'!D36</f>
        <v>#DIV/0!</v>
      </c>
      <c r="E51" s="55" t="e">
        <f>'Actuals - Fund Balance Summary'!$C$10/'Reporting Summary'!E36</f>
        <v>#DIV/0!</v>
      </c>
    </row>
    <row r="52" spans="1:5" x14ac:dyDescent="0.3">
      <c r="A52" s="102" t="s">
        <v>76</v>
      </c>
      <c r="B52" s="102" t="s">
        <v>92</v>
      </c>
      <c r="C52" s="105" t="e">
        <f>SUM('Actuals - Fund Balance Summary'!$C$5:$C$8)/C36</f>
        <v>#DIV/0!</v>
      </c>
      <c r="D52" s="123" t="e">
        <f>SUM('Actuals - Fund Balance Summary'!$C$5:$C$8)/D36</f>
        <v>#DIV/0!</v>
      </c>
      <c r="E52" s="123" t="e">
        <f>SUM('Actuals - Fund Balance Summary'!$C$5:$C$8)/E36</f>
        <v>#DIV/0!</v>
      </c>
    </row>
    <row r="53" spans="1:5" x14ac:dyDescent="0.3">
      <c r="A53" s="102" t="s">
        <v>76</v>
      </c>
      <c r="B53" s="102" t="s">
        <v>116</v>
      </c>
      <c r="C53" s="106" t="e">
        <f>C51-C52</f>
        <v>#DIV/0!</v>
      </c>
      <c r="D53" s="106" t="e">
        <f t="shared" ref="D53:E53" si="2">D51-D52</f>
        <v>#DIV/0!</v>
      </c>
      <c r="E53" s="106" t="e">
        <f t="shared" si="2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7" sqref="C7"/>
    </sheetView>
  </sheetViews>
  <sheetFormatPr defaultRowHeight="14.4" x14ac:dyDescent="0.3"/>
  <cols>
    <col min="1" max="1" width="24.6640625" customWidth="1"/>
    <col min="2" max="2" width="14" bestFit="1" customWidth="1"/>
    <col min="3" max="3" width="14.33203125" customWidth="1"/>
  </cols>
  <sheetData>
    <row r="1" spans="1:4" x14ac:dyDescent="0.3">
      <c r="A1" s="58" t="s">
        <v>59</v>
      </c>
    </row>
    <row r="2" spans="1:4" x14ac:dyDescent="0.3">
      <c r="A2" s="2"/>
    </row>
    <row r="3" spans="1:4" x14ac:dyDescent="0.3">
      <c r="B3" s="4">
        <f>Instructions!B5-1</f>
        <v>2022</v>
      </c>
      <c r="C3" s="4">
        <f>Instructions!B5</f>
        <v>2023</v>
      </c>
    </row>
    <row r="4" spans="1:4" x14ac:dyDescent="0.3">
      <c r="A4" s="2" t="s">
        <v>60</v>
      </c>
      <c r="B4" s="4" t="s">
        <v>36</v>
      </c>
      <c r="C4" s="4" t="s">
        <v>22</v>
      </c>
    </row>
    <row r="5" spans="1:4" x14ac:dyDescent="0.3">
      <c r="A5" s="62" t="s">
        <v>62</v>
      </c>
      <c r="B5" s="37">
        <v>0</v>
      </c>
      <c r="C5" s="103">
        <v>0</v>
      </c>
      <c r="D5" s="2"/>
    </row>
    <row r="6" spans="1:4" s="56" customFormat="1" x14ac:dyDescent="0.3">
      <c r="A6" s="62" t="s">
        <v>20</v>
      </c>
      <c r="B6" s="57">
        <v>0</v>
      </c>
      <c r="C6" s="103">
        <v>0</v>
      </c>
      <c r="D6" s="61"/>
    </row>
    <row r="7" spans="1:4" s="56" customFormat="1" x14ac:dyDescent="0.3">
      <c r="A7" s="62" t="s">
        <v>63</v>
      </c>
      <c r="B7" s="57">
        <v>0</v>
      </c>
      <c r="C7" s="103">
        <v>0</v>
      </c>
      <c r="D7" s="61"/>
    </row>
    <row r="8" spans="1:4" x14ac:dyDescent="0.3">
      <c r="A8" s="62" t="s">
        <v>64</v>
      </c>
      <c r="B8" s="37">
        <v>0</v>
      </c>
      <c r="C8" s="103">
        <v>0</v>
      </c>
      <c r="D8" s="2"/>
    </row>
    <row r="9" spans="1:4" x14ac:dyDescent="0.3">
      <c r="A9" s="62" t="s">
        <v>65</v>
      </c>
      <c r="B9" s="37">
        <v>0</v>
      </c>
      <c r="C9" s="103">
        <v>0</v>
      </c>
      <c r="D9" s="2" t="s">
        <v>39</v>
      </c>
    </row>
    <row r="10" spans="1:4" x14ac:dyDescent="0.3">
      <c r="A10" s="27" t="s">
        <v>60</v>
      </c>
      <c r="B10" s="13">
        <f>SUBTOTAL(9,B5:B9)</f>
        <v>0</v>
      </c>
      <c r="C10" s="13">
        <f>SUBTOTAL(9,C5:C9)</f>
        <v>0</v>
      </c>
    </row>
    <row r="12" spans="1:4" ht="15" thickBot="1" x14ac:dyDescent="0.35">
      <c r="A12" s="25" t="s">
        <v>61</v>
      </c>
      <c r="B12" s="36"/>
      <c r="C12" s="36">
        <f>C10-B10</f>
        <v>0</v>
      </c>
      <c r="D12" s="32" t="s">
        <v>21</v>
      </c>
    </row>
    <row r="14" spans="1:4" x14ac:dyDescent="0.3">
      <c r="C14" s="41">
        <f>C12-'Reporting Summary'!C46</f>
        <v>0</v>
      </c>
      <c r="D14" s="35" t="s">
        <v>38</v>
      </c>
    </row>
    <row r="17" spans="1:9" x14ac:dyDescent="0.3">
      <c r="A17" s="94" t="s">
        <v>84</v>
      </c>
      <c r="B17" s="94"/>
      <c r="C17" s="94"/>
      <c r="D17" s="94"/>
      <c r="E17" s="94"/>
      <c r="F17" s="94"/>
      <c r="G17" s="94"/>
      <c r="H17" s="94"/>
      <c r="I17" s="94"/>
    </row>
    <row r="18" spans="1:9" x14ac:dyDescent="0.3">
      <c r="A18" s="94" t="s">
        <v>85</v>
      </c>
      <c r="B18" s="94"/>
      <c r="C18" s="94"/>
      <c r="D18" s="94"/>
      <c r="E18" s="94"/>
      <c r="F18" s="94"/>
      <c r="G18" s="94"/>
      <c r="H18" s="94"/>
      <c r="I18" s="94"/>
    </row>
    <row r="19" spans="1:9" x14ac:dyDescent="0.3">
      <c r="A19" s="95" t="s">
        <v>4</v>
      </c>
      <c r="B19" s="95" t="s">
        <v>86</v>
      </c>
      <c r="C19" s="139" t="s">
        <v>87</v>
      </c>
      <c r="D19" s="139"/>
      <c r="E19" s="139"/>
      <c r="F19" s="139"/>
      <c r="G19" s="100" t="s">
        <v>88</v>
      </c>
      <c r="H19" s="101" t="s">
        <v>89</v>
      </c>
      <c r="I19" s="94"/>
    </row>
    <row r="20" spans="1:9" x14ac:dyDescent="0.3">
      <c r="A20" s="97" t="s">
        <v>90</v>
      </c>
      <c r="B20" s="97">
        <v>0</v>
      </c>
      <c r="C20" s="136"/>
      <c r="D20" s="137"/>
      <c r="E20" s="137"/>
      <c r="F20" s="138"/>
      <c r="G20" s="94"/>
      <c r="H20" s="96"/>
      <c r="I20" s="94"/>
    </row>
    <row r="21" spans="1:9" x14ac:dyDescent="0.3">
      <c r="A21" s="97" t="s">
        <v>90</v>
      </c>
      <c r="B21" s="97">
        <v>0</v>
      </c>
      <c r="C21" s="136"/>
      <c r="D21" s="137"/>
      <c r="E21" s="137"/>
      <c r="F21" s="138"/>
      <c r="G21" s="94"/>
      <c r="H21" s="96"/>
      <c r="I21" s="94"/>
    </row>
    <row r="22" spans="1:9" x14ac:dyDescent="0.3">
      <c r="A22" s="97" t="s">
        <v>90</v>
      </c>
      <c r="B22" s="97">
        <v>0</v>
      </c>
      <c r="C22" s="136"/>
      <c r="D22" s="137"/>
      <c r="E22" s="137"/>
      <c r="F22" s="138"/>
      <c r="G22" s="98">
        <f>SUM(B20:B22)</f>
        <v>0</v>
      </c>
      <c r="H22" s="99">
        <f>G22-C6</f>
        <v>0</v>
      </c>
      <c r="I22" s="96" t="s">
        <v>91</v>
      </c>
    </row>
    <row r="23" spans="1:9" x14ac:dyDescent="0.3">
      <c r="A23" s="97" t="s">
        <v>63</v>
      </c>
      <c r="B23" s="97">
        <v>0</v>
      </c>
      <c r="C23" s="136"/>
      <c r="D23" s="137"/>
      <c r="E23" s="137"/>
      <c r="F23" s="138"/>
      <c r="G23" s="94"/>
      <c r="H23" s="99"/>
      <c r="I23" s="94"/>
    </row>
    <row r="24" spans="1:9" x14ac:dyDescent="0.3">
      <c r="A24" s="97" t="s">
        <v>63</v>
      </c>
      <c r="B24" s="97">
        <v>0</v>
      </c>
      <c r="C24" s="136"/>
      <c r="D24" s="137"/>
      <c r="E24" s="137"/>
      <c r="F24" s="138"/>
      <c r="G24" s="94"/>
      <c r="H24" s="99"/>
      <c r="I24" s="94"/>
    </row>
    <row r="25" spans="1:9" x14ac:dyDescent="0.3">
      <c r="A25" s="97" t="s">
        <v>63</v>
      </c>
      <c r="B25" s="97">
        <v>0</v>
      </c>
      <c r="C25" s="136"/>
      <c r="D25" s="137"/>
      <c r="E25" s="137"/>
      <c r="F25" s="138"/>
      <c r="G25" s="98">
        <f>SUM(B23:B25)</f>
        <v>0</v>
      </c>
      <c r="H25" s="99">
        <f>G25-C7</f>
        <v>0</v>
      </c>
      <c r="I25" s="96" t="s">
        <v>91</v>
      </c>
    </row>
    <row r="26" spans="1:9" x14ac:dyDescent="0.3">
      <c r="A26" s="97" t="s">
        <v>64</v>
      </c>
      <c r="B26" s="97">
        <v>0</v>
      </c>
      <c r="C26" s="136"/>
      <c r="D26" s="137"/>
      <c r="E26" s="137"/>
      <c r="F26" s="138"/>
      <c r="G26" s="94"/>
      <c r="H26" s="96"/>
      <c r="I26" s="94"/>
    </row>
    <row r="27" spans="1:9" x14ac:dyDescent="0.3">
      <c r="A27" s="97" t="s">
        <v>64</v>
      </c>
      <c r="B27" s="97">
        <v>0</v>
      </c>
      <c r="C27" s="136"/>
      <c r="D27" s="137"/>
      <c r="E27" s="137"/>
      <c r="F27" s="138"/>
      <c r="G27" s="94"/>
      <c r="H27" s="96"/>
      <c r="I27" s="94"/>
    </row>
    <row r="28" spans="1:9" x14ac:dyDescent="0.3">
      <c r="A28" s="97" t="s">
        <v>64</v>
      </c>
      <c r="B28" s="97">
        <v>0</v>
      </c>
      <c r="C28" s="136"/>
      <c r="D28" s="137"/>
      <c r="E28" s="137"/>
      <c r="F28" s="138"/>
      <c r="G28" s="98">
        <f>SUM(B26:B28)</f>
        <v>0</v>
      </c>
      <c r="H28" s="99">
        <f>G28-C8</f>
        <v>0</v>
      </c>
      <c r="I28" s="96" t="s">
        <v>91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8"/>
  <sheetViews>
    <sheetView showGridLines="0" workbookViewId="0">
      <selection activeCell="G21" sqref="G21"/>
    </sheetView>
  </sheetViews>
  <sheetFormatPr defaultRowHeight="14.4" x14ac:dyDescent="0.3"/>
  <cols>
    <col min="1" max="1" width="22.88671875" customWidth="1"/>
    <col min="2" max="2" width="30.88671875" customWidth="1"/>
    <col min="3" max="3" width="37.5546875" style="1" customWidth="1"/>
    <col min="4" max="5" width="16.6640625" customWidth="1"/>
    <col min="6" max="6" width="15.6640625" customWidth="1"/>
    <col min="7" max="7" width="78.6640625" style="1" customWidth="1"/>
    <col min="9" max="9" width="13.6640625" customWidth="1"/>
  </cols>
  <sheetData>
    <row r="1" spans="1:10" s="59" customFormat="1" x14ac:dyDescent="0.3">
      <c r="A1" s="64" t="s">
        <v>66</v>
      </c>
      <c r="C1" s="60"/>
      <c r="G1" s="60"/>
    </row>
    <row r="2" spans="1:10" s="59" customFormat="1" x14ac:dyDescent="0.3">
      <c r="C2" s="60"/>
      <c r="G2" s="60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3" t="str">
        <f>Instructions!A5</f>
        <v>Actuals</v>
      </c>
      <c r="E4" s="42" t="str">
        <f>Instructions!A6</f>
        <v>Final Amended Budget</v>
      </c>
      <c r="F4" s="44" t="str">
        <f>Instructions!A7</f>
        <v>Adopted Budget</v>
      </c>
      <c r="G4" s="8"/>
      <c r="H4" s="50"/>
      <c r="I4" s="49"/>
      <c r="J4" s="51"/>
    </row>
    <row r="5" spans="1:10" ht="20.25" customHeight="1" x14ac:dyDescent="0.3">
      <c r="A5" s="2"/>
      <c r="B5" s="2" t="s">
        <v>4</v>
      </c>
      <c r="C5" s="8" t="s">
        <v>41</v>
      </c>
      <c r="D5" s="43"/>
      <c r="E5" s="42"/>
      <c r="F5" s="44"/>
      <c r="G5" s="8"/>
      <c r="H5" s="50"/>
      <c r="I5" s="49"/>
      <c r="J5" s="51"/>
    </row>
    <row r="6" spans="1:10" ht="9" customHeight="1" x14ac:dyDescent="0.3">
      <c r="A6" s="2"/>
      <c r="B6" s="2"/>
      <c r="C6" s="8"/>
      <c r="D6" s="43"/>
      <c r="E6" s="42"/>
      <c r="F6" s="44"/>
      <c r="G6" s="8"/>
    </row>
    <row r="7" spans="1:10" s="3" customFormat="1" x14ac:dyDescent="0.3">
      <c r="A7" s="3" t="s">
        <v>10</v>
      </c>
      <c r="B7" s="107" t="s">
        <v>93</v>
      </c>
      <c r="C7" s="107" t="s">
        <v>93</v>
      </c>
      <c r="D7" s="37">
        <v>0</v>
      </c>
      <c r="E7" s="103">
        <v>0</v>
      </c>
      <c r="F7" s="103">
        <v>0</v>
      </c>
      <c r="G7" s="40"/>
    </row>
    <row r="8" spans="1:10" s="89" customFormat="1" x14ac:dyDescent="0.3">
      <c r="A8" s="89" t="s">
        <v>10</v>
      </c>
      <c r="B8" s="107" t="s">
        <v>94</v>
      </c>
      <c r="C8" s="107" t="s">
        <v>94</v>
      </c>
      <c r="D8" s="103">
        <v>0</v>
      </c>
      <c r="E8" s="103">
        <v>0</v>
      </c>
      <c r="F8" s="103">
        <v>0</v>
      </c>
      <c r="G8" s="40"/>
    </row>
    <row r="9" spans="1:10" x14ac:dyDescent="0.3">
      <c r="A9" s="3" t="s">
        <v>10</v>
      </c>
      <c r="B9" s="108" t="s">
        <v>83</v>
      </c>
      <c r="C9" s="108" t="s">
        <v>83</v>
      </c>
      <c r="D9" s="103">
        <v>0</v>
      </c>
      <c r="E9" s="103">
        <v>0</v>
      </c>
      <c r="F9" s="103">
        <v>0</v>
      </c>
      <c r="G9" s="40"/>
    </row>
    <row r="10" spans="1:10" s="102" customFormat="1" x14ac:dyDescent="0.3">
      <c r="A10" s="89" t="s">
        <v>10</v>
      </c>
      <c r="B10" s="109" t="s">
        <v>79</v>
      </c>
      <c r="C10" s="109" t="s">
        <v>79</v>
      </c>
      <c r="D10" s="103">
        <v>0</v>
      </c>
      <c r="E10" s="103">
        <v>0</v>
      </c>
      <c r="F10" s="103">
        <v>0</v>
      </c>
      <c r="G10" s="40"/>
    </row>
    <row r="11" spans="1:10" s="102" customFormat="1" x14ac:dyDescent="0.3">
      <c r="A11" s="89" t="s">
        <v>10</v>
      </c>
      <c r="B11" s="109" t="s">
        <v>80</v>
      </c>
      <c r="C11" s="109" t="s">
        <v>80</v>
      </c>
      <c r="D11" s="103">
        <v>0</v>
      </c>
      <c r="E11" s="103">
        <v>0</v>
      </c>
      <c r="F11" s="103">
        <v>0</v>
      </c>
      <c r="G11" s="40"/>
    </row>
    <row r="12" spans="1:10" s="102" customFormat="1" x14ac:dyDescent="0.3">
      <c r="A12" s="89" t="s">
        <v>10</v>
      </c>
      <c r="B12" s="109" t="s">
        <v>81</v>
      </c>
      <c r="C12" s="109" t="s">
        <v>81</v>
      </c>
      <c r="D12" s="103">
        <v>0</v>
      </c>
      <c r="E12" s="103">
        <v>0</v>
      </c>
      <c r="F12" s="103">
        <v>0</v>
      </c>
      <c r="G12" s="40"/>
    </row>
    <row r="13" spans="1:10" x14ac:dyDescent="0.3">
      <c r="A13" s="3" t="s">
        <v>10</v>
      </c>
      <c r="B13" s="108" t="s">
        <v>82</v>
      </c>
      <c r="C13" s="108" t="s">
        <v>82</v>
      </c>
      <c r="D13" s="103">
        <v>0</v>
      </c>
      <c r="E13" s="103">
        <v>0</v>
      </c>
      <c r="F13" s="103">
        <v>0</v>
      </c>
      <c r="G13" s="40"/>
    </row>
    <row r="14" spans="1:10" x14ac:dyDescent="0.3">
      <c r="A14" s="3" t="s">
        <v>10</v>
      </c>
      <c r="B14" s="110" t="s">
        <v>96</v>
      </c>
      <c r="C14" s="110" t="s">
        <v>96</v>
      </c>
      <c r="D14" s="103">
        <v>0</v>
      </c>
      <c r="E14" s="103">
        <v>0</v>
      </c>
      <c r="F14" s="103">
        <v>0</v>
      </c>
      <c r="G14" s="40"/>
    </row>
    <row r="15" spans="1:10" s="5" customFormat="1" x14ac:dyDescent="0.3">
      <c r="A15" s="3" t="s">
        <v>10</v>
      </c>
      <c r="B15" s="104" t="s">
        <v>95</v>
      </c>
      <c r="C15" s="47" t="s">
        <v>95</v>
      </c>
      <c r="D15" s="103">
        <v>0</v>
      </c>
      <c r="E15" s="103">
        <v>0</v>
      </c>
      <c r="F15" s="103">
        <v>0</v>
      </c>
      <c r="G15" s="52"/>
    </row>
    <row r="16" spans="1:10" s="5" customFormat="1" x14ac:dyDescent="0.3">
      <c r="A16" s="3" t="s">
        <v>10</v>
      </c>
      <c r="B16" s="79" t="s">
        <v>46</v>
      </c>
      <c r="C16" s="23" t="s">
        <v>46</v>
      </c>
      <c r="D16" s="103">
        <v>0</v>
      </c>
      <c r="E16" s="103">
        <v>0</v>
      </c>
      <c r="F16" s="103">
        <v>0</v>
      </c>
      <c r="G16" s="127" t="s">
        <v>117</v>
      </c>
    </row>
    <row r="17" spans="1:18" x14ac:dyDescent="0.3">
      <c r="C17" s="23"/>
      <c r="D17" s="16"/>
      <c r="E17" s="16"/>
      <c r="F17" s="16"/>
      <c r="G17" s="23"/>
    </row>
    <row r="18" spans="1:18" x14ac:dyDescent="0.3">
      <c r="C18" s="23" t="s">
        <v>43</v>
      </c>
      <c r="D18" s="38">
        <f>SUBTOTAL(9,D7:D16)</f>
        <v>0</v>
      </c>
      <c r="E18" s="38">
        <f>SUBTOTAL(9,E7:E16)</f>
        <v>0</v>
      </c>
      <c r="F18" s="38">
        <f>SUBTOTAL(9,F7:F16)</f>
        <v>0</v>
      </c>
      <c r="G18" s="32" t="s">
        <v>21</v>
      </c>
    </row>
    <row r="19" spans="1:18" x14ac:dyDescent="0.3">
      <c r="C19" s="23"/>
      <c r="D19" s="16"/>
      <c r="E19" s="16"/>
      <c r="F19" s="16"/>
      <c r="G19" s="23"/>
    </row>
    <row r="20" spans="1:18" x14ac:dyDescent="0.3">
      <c r="A20" t="s">
        <v>11</v>
      </c>
      <c r="B20" s="93" t="s">
        <v>99</v>
      </c>
      <c r="C20" s="9" t="s">
        <v>99</v>
      </c>
      <c r="D20" s="103">
        <v>0</v>
      </c>
      <c r="E20" s="103">
        <v>0</v>
      </c>
      <c r="F20" s="103">
        <v>0</v>
      </c>
      <c r="G20" s="9" t="s">
        <v>100</v>
      </c>
    </row>
    <row r="21" spans="1:18" x14ac:dyDescent="0.3">
      <c r="A21" t="s">
        <v>11</v>
      </c>
      <c r="B21" s="93" t="s">
        <v>47</v>
      </c>
      <c r="C21" s="9" t="s">
        <v>47</v>
      </c>
      <c r="D21" s="103">
        <v>0</v>
      </c>
      <c r="E21" s="103">
        <v>0</v>
      </c>
      <c r="F21" s="103">
        <v>0</v>
      </c>
      <c r="G21" s="128" t="s">
        <v>118</v>
      </c>
    </row>
    <row r="22" spans="1:18" x14ac:dyDescent="0.3">
      <c r="C22" s="9"/>
      <c r="D22" s="13"/>
      <c r="E22" s="13"/>
      <c r="F22" s="13"/>
      <c r="G22" s="9"/>
    </row>
    <row r="23" spans="1:18" x14ac:dyDescent="0.3">
      <c r="C23" s="23" t="s">
        <v>44</v>
      </c>
      <c r="D23" s="38">
        <f>SUBTOTAL(9,D20:D21)</f>
        <v>0</v>
      </c>
      <c r="E23" s="38">
        <f>SUBTOTAL(9,E20:E21)</f>
        <v>0</v>
      </c>
      <c r="F23" s="38">
        <f>SUBTOTAL(9,F20:F21)</f>
        <v>0</v>
      </c>
      <c r="G23" s="32" t="s">
        <v>21</v>
      </c>
    </row>
    <row r="24" spans="1:18" x14ac:dyDescent="0.3">
      <c r="C24" s="9"/>
      <c r="D24" s="13"/>
      <c r="E24" s="13"/>
      <c r="F24" s="13"/>
      <c r="G24" s="9"/>
    </row>
    <row r="25" spans="1:18" ht="15" thickBot="1" x14ac:dyDescent="0.35">
      <c r="C25" s="10" t="s">
        <v>45</v>
      </c>
      <c r="D25" s="39">
        <f>SUBTOTAL(9,D7:D23)</f>
        <v>0</v>
      </c>
      <c r="E25" s="39">
        <f>SUBTOTAL(9,E7:E23)</f>
        <v>0</v>
      </c>
      <c r="F25" s="39">
        <f>SUBTOTAL(9,F7:F23)</f>
        <v>0</v>
      </c>
      <c r="G25" s="32" t="s">
        <v>21</v>
      </c>
    </row>
    <row r="26" spans="1:18" x14ac:dyDescent="0.3">
      <c r="C26" s="11"/>
      <c r="D26" s="16"/>
      <c r="E26" s="16"/>
      <c r="F26" s="16"/>
      <c r="G26" s="1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3">
      <c r="D27" s="13"/>
      <c r="E27" s="13"/>
      <c r="F27" s="13"/>
    </row>
    <row r="28" spans="1:18" x14ac:dyDescent="0.3">
      <c r="D28" s="13"/>
      <c r="E28" s="13"/>
      <c r="F28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7"/>
  <sheetViews>
    <sheetView showGridLines="0" workbookViewId="0">
      <selection activeCell="G23" sqref="G23"/>
    </sheetView>
  </sheetViews>
  <sheetFormatPr defaultRowHeight="14.4" x14ac:dyDescent="0.3"/>
  <cols>
    <col min="1" max="1" width="19.5546875" customWidth="1"/>
    <col min="2" max="2" width="35.5546875" customWidth="1"/>
    <col min="3" max="3" width="39.5546875" customWidth="1"/>
    <col min="4" max="4" width="20.88671875" customWidth="1"/>
    <col min="5" max="5" width="21.88671875" customWidth="1"/>
    <col min="6" max="6" width="19.33203125" customWidth="1"/>
    <col min="7" max="7" width="78.5546875" customWidth="1"/>
    <col min="9" max="9" width="11.5546875" customWidth="1"/>
  </cols>
  <sheetData>
    <row r="1" spans="1:10" s="63" customFormat="1" x14ac:dyDescent="0.3">
      <c r="A1" s="66" t="s">
        <v>66</v>
      </c>
    </row>
    <row r="2" spans="1:10" s="63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1"/>
      <c r="I3" s="51"/>
      <c r="J3" s="51"/>
    </row>
    <row r="4" spans="1:10" ht="22.95" customHeight="1" x14ac:dyDescent="0.3">
      <c r="A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0"/>
      <c r="I4" s="49"/>
      <c r="J4" s="51"/>
    </row>
    <row r="5" spans="1:10" ht="22.95" customHeight="1" x14ac:dyDescent="0.3">
      <c r="A5" s="8"/>
      <c r="B5" s="2" t="s">
        <v>4</v>
      </c>
      <c r="C5" s="8" t="s">
        <v>41</v>
      </c>
      <c r="D5" s="43"/>
      <c r="E5" s="43"/>
      <c r="F5" s="43"/>
      <c r="H5" s="50"/>
      <c r="I5" s="49"/>
      <c r="J5" s="51"/>
    </row>
    <row r="6" spans="1:10" x14ac:dyDescent="0.3">
      <c r="A6" t="s">
        <v>49</v>
      </c>
      <c r="B6" s="124" t="s">
        <v>101</v>
      </c>
      <c r="C6" s="112" t="s">
        <v>101</v>
      </c>
      <c r="D6" s="103">
        <v>0</v>
      </c>
      <c r="E6" s="103">
        <v>0</v>
      </c>
      <c r="F6" s="103">
        <v>0</v>
      </c>
      <c r="G6" s="113" t="s">
        <v>102</v>
      </c>
    </row>
    <row r="7" spans="1:10" x14ac:dyDescent="0.3">
      <c r="A7" t="s">
        <v>49</v>
      </c>
      <c r="B7" s="124" t="s">
        <v>109</v>
      </c>
      <c r="C7" s="112" t="s">
        <v>109</v>
      </c>
      <c r="D7" s="103">
        <v>0</v>
      </c>
      <c r="E7" s="103">
        <v>0</v>
      </c>
      <c r="F7" s="103">
        <v>0</v>
      </c>
      <c r="G7" s="126" t="s">
        <v>110</v>
      </c>
    </row>
    <row r="8" spans="1:10" x14ac:dyDescent="0.3">
      <c r="A8" t="s">
        <v>49</v>
      </c>
      <c r="B8" s="114" t="s">
        <v>78</v>
      </c>
      <c r="C8" s="111" t="s">
        <v>78</v>
      </c>
      <c r="D8" s="103">
        <v>0</v>
      </c>
      <c r="E8" s="103">
        <v>0</v>
      </c>
      <c r="F8" s="103">
        <v>0</v>
      </c>
      <c r="G8" s="126" t="s">
        <v>104</v>
      </c>
    </row>
    <row r="9" spans="1:10" x14ac:dyDescent="0.3">
      <c r="A9" t="s">
        <v>49</v>
      </c>
      <c r="B9" s="122" t="s">
        <v>42</v>
      </c>
      <c r="C9" s="54" t="s">
        <v>42</v>
      </c>
      <c r="D9" s="103">
        <v>0</v>
      </c>
      <c r="E9" s="103">
        <v>0</v>
      </c>
      <c r="F9" s="103">
        <v>0</v>
      </c>
      <c r="G9" s="121" t="s">
        <v>105</v>
      </c>
    </row>
    <row r="10" spans="1:10" x14ac:dyDescent="0.3">
      <c r="A10" t="s">
        <v>49</v>
      </c>
      <c r="B10" s="120" t="s">
        <v>103</v>
      </c>
      <c r="C10" s="47" t="s">
        <v>103</v>
      </c>
      <c r="D10" s="103">
        <v>0</v>
      </c>
      <c r="E10" s="103">
        <v>0</v>
      </c>
      <c r="F10" s="103">
        <v>0</v>
      </c>
      <c r="G10" s="19"/>
    </row>
    <row r="11" spans="1:10" x14ac:dyDescent="0.3">
      <c r="A11" t="s">
        <v>49</v>
      </c>
      <c r="B11" s="120" t="s">
        <v>106</v>
      </c>
      <c r="C11" s="47" t="s">
        <v>106</v>
      </c>
      <c r="D11" s="103">
        <v>0</v>
      </c>
      <c r="E11" s="103">
        <v>0</v>
      </c>
      <c r="F11" s="103">
        <v>0</v>
      </c>
      <c r="G11" s="19"/>
    </row>
    <row r="12" spans="1:10" x14ac:dyDescent="0.3">
      <c r="A12" t="s">
        <v>49</v>
      </c>
      <c r="B12" s="120" t="s">
        <v>107</v>
      </c>
      <c r="C12" s="47" t="s">
        <v>107</v>
      </c>
      <c r="D12" s="103">
        <v>0</v>
      </c>
      <c r="E12" s="103">
        <v>0</v>
      </c>
      <c r="F12" s="103">
        <v>0</v>
      </c>
      <c r="G12" s="19"/>
    </row>
    <row r="13" spans="1:10" x14ac:dyDescent="0.3">
      <c r="A13" t="s">
        <v>49</v>
      </c>
      <c r="B13" s="120" t="s">
        <v>108</v>
      </c>
      <c r="C13" s="47" t="s">
        <v>108</v>
      </c>
      <c r="D13" s="103">
        <v>0</v>
      </c>
      <c r="E13" s="103">
        <v>0</v>
      </c>
      <c r="F13" s="103">
        <v>0</v>
      </c>
      <c r="G13" s="19"/>
    </row>
    <row r="14" spans="1:10" x14ac:dyDescent="0.3">
      <c r="A14" t="s">
        <v>49</v>
      </c>
      <c r="B14" s="120" t="s">
        <v>48</v>
      </c>
      <c r="C14" s="120" t="s">
        <v>48</v>
      </c>
      <c r="D14" s="103">
        <v>0</v>
      </c>
      <c r="E14" s="103">
        <v>0</v>
      </c>
      <c r="F14" s="103">
        <v>0</v>
      </c>
      <c r="G14" s="19"/>
    </row>
    <row r="15" spans="1:10" x14ac:dyDescent="0.3">
      <c r="A15" t="s">
        <v>49</v>
      </c>
      <c r="B15" s="120" t="s">
        <v>114</v>
      </c>
      <c r="C15" s="47" t="s">
        <v>114</v>
      </c>
      <c r="D15" s="103">
        <v>0</v>
      </c>
      <c r="E15" s="103">
        <v>0</v>
      </c>
      <c r="F15" s="103">
        <v>0</v>
      </c>
      <c r="G15" s="19" t="s">
        <v>111</v>
      </c>
    </row>
    <row r="16" spans="1:10" x14ac:dyDescent="0.3">
      <c r="A16" t="s">
        <v>49</v>
      </c>
      <c r="B16" s="120" t="s">
        <v>50</v>
      </c>
      <c r="C16" s="47" t="s">
        <v>50</v>
      </c>
      <c r="D16" s="103">
        <v>0</v>
      </c>
      <c r="E16" s="103">
        <v>0</v>
      </c>
      <c r="F16" s="103">
        <v>0</v>
      </c>
      <c r="G16" s="129" t="s">
        <v>119</v>
      </c>
    </row>
    <row r="17" spans="1:7" x14ac:dyDescent="0.3">
      <c r="C17" s="3"/>
      <c r="D17" s="13"/>
      <c r="E17" s="13"/>
      <c r="F17" s="13"/>
    </row>
    <row r="18" spans="1:7" x14ac:dyDescent="0.3">
      <c r="C18" s="23" t="s">
        <v>51</v>
      </c>
      <c r="D18" s="38">
        <f>SUBTOTAL(9,D6:D16)</f>
        <v>0</v>
      </c>
      <c r="E18" s="38">
        <f>SUBTOTAL(9,E6:E16)</f>
        <v>0</v>
      </c>
      <c r="F18" s="38">
        <f>SUBTOTAL(9,F6:F16)</f>
        <v>0</v>
      </c>
      <c r="G18" s="32" t="s">
        <v>21</v>
      </c>
    </row>
    <row r="19" spans="1:7" x14ac:dyDescent="0.3">
      <c r="C19" s="23"/>
      <c r="D19" s="17"/>
      <c r="E19" s="17"/>
      <c r="F19" s="17"/>
      <c r="G19" s="5"/>
    </row>
    <row r="20" spans="1:7" x14ac:dyDescent="0.3">
      <c r="A20" t="s">
        <v>52</v>
      </c>
      <c r="B20" s="114" t="s">
        <v>14</v>
      </c>
      <c r="C20" s="3" t="s">
        <v>14</v>
      </c>
      <c r="D20" s="103">
        <v>0</v>
      </c>
      <c r="E20" s="103">
        <v>0</v>
      </c>
      <c r="F20" s="103">
        <v>0</v>
      </c>
    </row>
    <row r="21" spans="1:7" x14ac:dyDescent="0.3">
      <c r="A21" t="s">
        <v>52</v>
      </c>
      <c r="B21" s="113" t="s">
        <v>112</v>
      </c>
      <c r="C21" t="s">
        <v>112</v>
      </c>
      <c r="D21" s="103">
        <v>0</v>
      </c>
      <c r="E21" s="103">
        <v>0</v>
      </c>
      <c r="F21" s="103">
        <v>0</v>
      </c>
      <c r="G21" t="s">
        <v>113</v>
      </c>
    </row>
    <row r="22" spans="1:7" x14ac:dyDescent="0.3">
      <c r="A22" t="s">
        <v>52</v>
      </c>
      <c r="B22" s="114" t="s">
        <v>53</v>
      </c>
      <c r="C22" s="3" t="s">
        <v>53</v>
      </c>
      <c r="D22" s="103">
        <v>0</v>
      </c>
      <c r="E22" s="103">
        <v>0</v>
      </c>
      <c r="F22" s="103">
        <v>0</v>
      </c>
      <c r="G22" s="130" t="s">
        <v>120</v>
      </c>
    </row>
    <row r="23" spans="1:7" x14ac:dyDescent="0.3">
      <c r="C23" s="6"/>
      <c r="D23" s="16"/>
      <c r="E23" s="16"/>
      <c r="F23" s="16"/>
      <c r="G23" s="5"/>
    </row>
    <row r="24" spans="1:7" x14ac:dyDescent="0.3">
      <c r="C24" s="23" t="s">
        <v>54</v>
      </c>
      <c r="D24" s="38">
        <f>SUBTOTAL(9,D20:D22)</f>
        <v>0</v>
      </c>
      <c r="E24" s="38">
        <f>SUBTOTAL(9,E20:E22)</f>
        <v>0</v>
      </c>
      <c r="F24" s="38">
        <f>SUBTOTAL(9,F20:F22)</f>
        <v>0</v>
      </c>
      <c r="G24" s="32" t="s">
        <v>21</v>
      </c>
    </row>
    <row r="25" spans="1:7" x14ac:dyDescent="0.3">
      <c r="C25" s="6"/>
      <c r="D25" s="16"/>
      <c r="E25" s="16"/>
      <c r="F25" s="16"/>
      <c r="G25" s="5"/>
    </row>
    <row r="26" spans="1:7" ht="15" thickBot="1" x14ac:dyDescent="0.35">
      <c r="A26" s="5"/>
      <c r="B26" s="5"/>
      <c r="C26" s="7" t="s">
        <v>55</v>
      </c>
      <c r="D26" s="39">
        <f>SUBTOTAL(9,D6:D24)</f>
        <v>0</v>
      </c>
      <c r="E26" s="39">
        <f>SUBTOTAL(9,E6:E24)</f>
        <v>0</v>
      </c>
      <c r="F26" s="39">
        <f>SUBTOTAL(9,F6:F24)</f>
        <v>0</v>
      </c>
      <c r="G26" s="32" t="s">
        <v>21</v>
      </c>
    </row>
    <row r="27" spans="1:7" x14ac:dyDescent="0.3">
      <c r="A27" s="5"/>
      <c r="B27" s="5"/>
      <c r="C27" s="5"/>
      <c r="D27" s="5"/>
      <c r="E27" s="5"/>
      <c r="F27" s="5"/>
      <c r="G27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K13"/>
  <sheetViews>
    <sheetView showGridLines="0" workbookViewId="0">
      <selection activeCell="D10" sqref="D10"/>
    </sheetView>
  </sheetViews>
  <sheetFormatPr defaultRowHeight="14.4" x14ac:dyDescent="0.3"/>
  <cols>
    <col min="1" max="1" width="22.5546875" style="67" customWidth="1"/>
    <col min="2" max="2" width="21.88671875" bestFit="1" customWidth="1"/>
    <col min="3" max="3" width="34" bestFit="1" customWidth="1"/>
    <col min="4" max="4" width="18.109375" customWidth="1"/>
    <col min="5" max="6" width="20.33203125" bestFit="1" customWidth="1"/>
    <col min="9" max="9" width="11" customWidth="1"/>
  </cols>
  <sheetData>
    <row r="1" spans="1:11" s="65" customFormat="1" x14ac:dyDescent="0.3">
      <c r="A1" s="84" t="s">
        <v>66</v>
      </c>
      <c r="B1" s="68"/>
      <c r="C1" s="68"/>
      <c r="D1" s="68"/>
      <c r="E1" s="68"/>
      <c r="F1" s="68"/>
      <c r="G1" s="68"/>
    </row>
    <row r="2" spans="1:11" s="65" customFormat="1" x14ac:dyDescent="0.3">
      <c r="A2" s="68"/>
      <c r="B2" s="68"/>
      <c r="C2" s="68"/>
      <c r="D2" s="68"/>
      <c r="E2" s="68"/>
      <c r="F2" s="68"/>
      <c r="G2" s="68"/>
    </row>
    <row r="3" spans="1:11" x14ac:dyDescent="0.3">
      <c r="A3" s="75"/>
      <c r="B3" s="68"/>
      <c r="C3" s="68"/>
      <c r="D3" s="71">
        <v>2023</v>
      </c>
      <c r="E3" s="71">
        <v>2023</v>
      </c>
      <c r="F3" s="71">
        <v>2024</v>
      </c>
      <c r="G3" s="68"/>
      <c r="H3" s="51"/>
      <c r="I3" s="51"/>
      <c r="J3" s="51"/>
      <c r="K3" s="51"/>
    </row>
    <row r="4" spans="1:11" x14ac:dyDescent="0.3">
      <c r="A4" s="75"/>
      <c r="B4" s="69" t="s">
        <v>4</v>
      </c>
      <c r="C4" s="75" t="s">
        <v>41</v>
      </c>
      <c r="D4" s="83" t="s">
        <v>17</v>
      </c>
      <c r="E4" s="83" t="s">
        <v>25</v>
      </c>
      <c r="F4" s="83" t="s">
        <v>26</v>
      </c>
      <c r="G4" s="68"/>
      <c r="H4" s="50"/>
      <c r="I4" s="49"/>
      <c r="J4" s="53"/>
      <c r="K4" s="51"/>
    </row>
    <row r="5" spans="1:11" s="102" customFormat="1" x14ac:dyDescent="0.3">
      <c r="A5" s="102" t="s">
        <v>67</v>
      </c>
      <c r="B5" s="102" t="s">
        <v>68</v>
      </c>
      <c r="C5" s="102" t="s">
        <v>67</v>
      </c>
      <c r="D5" s="103">
        <v>0</v>
      </c>
      <c r="E5" s="103">
        <v>0</v>
      </c>
      <c r="F5" s="103">
        <v>0</v>
      </c>
      <c r="G5" s="102" t="s">
        <v>97</v>
      </c>
      <c r="H5" s="49"/>
      <c r="I5" s="51"/>
      <c r="J5" s="51"/>
      <c r="K5" s="51"/>
    </row>
    <row r="6" spans="1:11" x14ac:dyDescent="0.3">
      <c r="A6" s="68"/>
      <c r="B6" s="68"/>
      <c r="C6" s="70"/>
      <c r="D6" s="76"/>
      <c r="E6" s="76"/>
      <c r="F6" s="76"/>
      <c r="G6" s="68"/>
    </row>
    <row r="7" spans="1:11" x14ac:dyDescent="0.3">
      <c r="A7" s="68"/>
      <c r="B7" s="68"/>
      <c r="C7" s="79" t="s">
        <v>69</v>
      </c>
      <c r="D7" s="81">
        <f>D5</f>
        <v>0</v>
      </c>
      <c r="E7" s="81">
        <f t="shared" ref="E7:F7" si="0">E5</f>
        <v>0</v>
      </c>
      <c r="F7" s="81">
        <f t="shared" si="0"/>
        <v>0</v>
      </c>
      <c r="G7" s="80" t="s">
        <v>21</v>
      </c>
    </row>
    <row r="8" spans="1:11" x14ac:dyDescent="0.3">
      <c r="A8" s="68"/>
      <c r="B8" s="68"/>
      <c r="C8" s="79"/>
      <c r="D8" s="78"/>
      <c r="E8" s="78"/>
      <c r="F8" s="78"/>
      <c r="G8" s="72"/>
    </row>
    <row r="9" spans="1:11" x14ac:dyDescent="0.3">
      <c r="A9" s="68" t="s">
        <v>70</v>
      </c>
      <c r="B9" s="68" t="s">
        <v>71</v>
      </c>
      <c r="C9" s="102" t="s">
        <v>71</v>
      </c>
      <c r="D9" s="103">
        <v>0</v>
      </c>
      <c r="E9" s="103">
        <v>0</v>
      </c>
      <c r="F9" s="103">
        <v>0</v>
      </c>
      <c r="G9" s="72" t="s">
        <v>98</v>
      </c>
    </row>
    <row r="10" spans="1:11" x14ac:dyDescent="0.3">
      <c r="A10" s="68"/>
      <c r="B10" s="68"/>
      <c r="C10" s="73"/>
      <c r="D10" s="77"/>
      <c r="E10" s="77"/>
      <c r="F10" s="77"/>
      <c r="G10" s="72"/>
    </row>
    <row r="11" spans="1:11" x14ac:dyDescent="0.3">
      <c r="A11" s="68"/>
      <c r="B11" s="68"/>
      <c r="C11" s="79" t="s">
        <v>72</v>
      </c>
      <c r="D11" s="81">
        <f>D9</f>
        <v>0</v>
      </c>
      <c r="E11" s="118">
        <f t="shared" ref="E11:F11" si="1">E9</f>
        <v>0</v>
      </c>
      <c r="F11" s="118">
        <f t="shared" si="1"/>
        <v>0</v>
      </c>
      <c r="G11" s="80" t="s">
        <v>21</v>
      </c>
    </row>
    <row r="12" spans="1:11" x14ac:dyDescent="0.3">
      <c r="A12" s="68"/>
      <c r="B12" s="68"/>
      <c r="C12" s="73"/>
      <c r="D12" s="77"/>
      <c r="E12" s="77"/>
      <c r="F12" s="77"/>
      <c r="G12" s="72"/>
    </row>
    <row r="13" spans="1:11" ht="15" thickBot="1" x14ac:dyDescent="0.35">
      <c r="A13" s="72"/>
      <c r="B13" s="72"/>
      <c r="C13" s="74" t="s">
        <v>73</v>
      </c>
      <c r="D13" s="82">
        <f>D7+D11</f>
        <v>0</v>
      </c>
      <c r="E13" s="119">
        <f t="shared" ref="E13:F13" si="2">E7+E11</f>
        <v>0</v>
      </c>
      <c r="F13" s="119">
        <f t="shared" si="2"/>
        <v>0</v>
      </c>
      <c r="G13" s="80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6B4D2-9F7E-47A9-A947-E45EC7DABA33}">
  <dimension ref="A1:I10"/>
  <sheetViews>
    <sheetView workbookViewId="0">
      <selection activeCell="F22" sqref="F22"/>
    </sheetView>
  </sheetViews>
  <sheetFormatPr defaultRowHeight="14.4" x14ac:dyDescent="0.3"/>
  <cols>
    <col min="1" max="1" width="24.109375" style="132" bestFit="1" customWidth="1"/>
    <col min="2" max="2" width="33.109375" style="132" bestFit="1" customWidth="1"/>
    <col min="3" max="3" width="33.6640625" style="132" bestFit="1" customWidth="1"/>
    <col min="4" max="8" width="21.33203125" style="132" customWidth="1"/>
    <col min="9" max="9" width="9.88671875" style="132" bestFit="1" customWidth="1"/>
    <col min="10" max="16384" width="8.88671875" style="132"/>
  </cols>
  <sheetData>
    <row r="1" spans="1:9" x14ac:dyDescent="0.3">
      <c r="A1" s="131" t="s">
        <v>121</v>
      </c>
      <c r="B1" s="131" t="s">
        <v>122</v>
      </c>
      <c r="C1" s="131" t="s">
        <v>123</v>
      </c>
      <c r="D1" s="131" t="s">
        <v>124</v>
      </c>
      <c r="E1" s="131" t="s">
        <v>125</v>
      </c>
      <c r="F1" s="131" t="s">
        <v>126</v>
      </c>
      <c r="G1" s="131" t="s">
        <v>127</v>
      </c>
      <c r="H1" s="131" t="s">
        <v>128</v>
      </c>
    </row>
    <row r="2" spans="1:9" x14ac:dyDescent="0.3">
      <c r="A2" s="133" t="s">
        <v>129</v>
      </c>
      <c r="B2" s="133" t="s">
        <v>130</v>
      </c>
      <c r="C2" s="133" t="s">
        <v>131</v>
      </c>
      <c r="D2" s="133" t="s">
        <v>132</v>
      </c>
      <c r="E2" s="133" t="s">
        <v>133</v>
      </c>
      <c r="F2" s="134">
        <v>72000</v>
      </c>
      <c r="G2" s="133" t="s">
        <v>134</v>
      </c>
      <c r="H2" s="133">
        <v>17</v>
      </c>
      <c r="I2" s="135" t="s">
        <v>135</v>
      </c>
    </row>
    <row r="3" spans="1:9" x14ac:dyDescent="0.3">
      <c r="A3" s="133" t="s">
        <v>136</v>
      </c>
      <c r="B3" s="133" t="s">
        <v>137</v>
      </c>
      <c r="C3" s="133" t="s">
        <v>138</v>
      </c>
      <c r="D3" s="133" t="s">
        <v>139</v>
      </c>
      <c r="E3" s="133" t="s">
        <v>140</v>
      </c>
      <c r="F3" s="134">
        <v>15.5</v>
      </c>
      <c r="G3" s="133" t="s">
        <v>141</v>
      </c>
      <c r="H3" s="133">
        <v>0</v>
      </c>
      <c r="I3" s="135" t="s">
        <v>135</v>
      </c>
    </row>
    <row r="4" spans="1:9" x14ac:dyDescent="0.3">
      <c r="A4" s="133" t="s">
        <v>142</v>
      </c>
      <c r="B4" s="133" t="s">
        <v>143</v>
      </c>
      <c r="C4" s="133" t="s">
        <v>144</v>
      </c>
      <c r="D4" s="133" t="s">
        <v>145</v>
      </c>
      <c r="E4" s="133" t="s">
        <v>133</v>
      </c>
      <c r="F4" s="134">
        <v>63240</v>
      </c>
      <c r="G4" s="133" t="s">
        <v>134</v>
      </c>
      <c r="H4" s="133">
        <v>46</v>
      </c>
      <c r="I4" s="135" t="s">
        <v>135</v>
      </c>
    </row>
    <row r="5" spans="1:9" x14ac:dyDescent="0.3">
      <c r="A5" s="133" t="s">
        <v>146</v>
      </c>
      <c r="B5" s="133" t="s">
        <v>147</v>
      </c>
      <c r="C5" s="133" t="s">
        <v>148</v>
      </c>
      <c r="D5" s="133" t="s">
        <v>149</v>
      </c>
      <c r="E5" s="133" t="s">
        <v>133</v>
      </c>
      <c r="F5" s="134">
        <v>65307.360000000001</v>
      </c>
      <c r="G5" s="133" t="s">
        <v>134</v>
      </c>
      <c r="H5" s="133">
        <v>115</v>
      </c>
      <c r="I5" s="135" t="s">
        <v>135</v>
      </c>
    </row>
    <row r="6" spans="1:9" x14ac:dyDescent="0.3">
      <c r="A6" s="133" t="s">
        <v>150</v>
      </c>
      <c r="B6" s="133" t="s">
        <v>151</v>
      </c>
      <c r="C6" s="133" t="s">
        <v>152</v>
      </c>
      <c r="D6" s="133" t="s">
        <v>153</v>
      </c>
      <c r="E6" s="133" t="s">
        <v>133</v>
      </c>
      <c r="F6" s="134">
        <v>27.05</v>
      </c>
      <c r="G6" s="133" t="s">
        <v>141</v>
      </c>
      <c r="H6" s="133">
        <v>38</v>
      </c>
      <c r="I6" s="135" t="s">
        <v>135</v>
      </c>
    </row>
    <row r="7" spans="1:9" x14ac:dyDescent="0.3">
      <c r="A7" s="133" t="s">
        <v>154</v>
      </c>
      <c r="B7" s="133" t="s">
        <v>155</v>
      </c>
      <c r="C7" s="133" t="s">
        <v>156</v>
      </c>
      <c r="D7" s="133" t="s">
        <v>132</v>
      </c>
      <c r="E7" s="133" t="s">
        <v>133</v>
      </c>
      <c r="F7" s="134">
        <v>19.850000000000001</v>
      </c>
      <c r="G7" s="133" t="s">
        <v>141</v>
      </c>
      <c r="H7" s="133">
        <v>17</v>
      </c>
      <c r="I7" s="135" t="s">
        <v>135</v>
      </c>
    </row>
    <row r="8" spans="1:9" x14ac:dyDescent="0.3">
      <c r="A8" s="133" t="s">
        <v>157</v>
      </c>
      <c r="B8" s="133" t="s">
        <v>158</v>
      </c>
      <c r="C8" s="133" t="s">
        <v>159</v>
      </c>
      <c r="D8" s="133" t="s">
        <v>160</v>
      </c>
      <c r="E8" s="133" t="s">
        <v>140</v>
      </c>
      <c r="F8" s="134">
        <v>16.09</v>
      </c>
      <c r="G8" s="133" t="s">
        <v>141</v>
      </c>
      <c r="H8" s="133">
        <v>33</v>
      </c>
      <c r="I8" s="135" t="s">
        <v>135</v>
      </c>
    </row>
    <row r="9" spans="1:9" x14ac:dyDescent="0.3">
      <c r="A9" s="133" t="s">
        <v>161</v>
      </c>
      <c r="B9" s="133" t="s">
        <v>162</v>
      </c>
      <c r="C9" s="133" t="s">
        <v>163</v>
      </c>
      <c r="D9" s="133" t="s">
        <v>164</v>
      </c>
      <c r="E9" s="133" t="s">
        <v>133</v>
      </c>
      <c r="F9" s="134">
        <v>83130</v>
      </c>
      <c r="G9" s="133" t="s">
        <v>134</v>
      </c>
      <c r="H9" s="133">
        <v>22</v>
      </c>
      <c r="I9" s="135" t="s">
        <v>135</v>
      </c>
    </row>
    <row r="10" spans="1:9" x14ac:dyDescent="0.3">
      <c r="A10" s="133" t="s">
        <v>165</v>
      </c>
      <c r="B10" s="133" t="s">
        <v>166</v>
      </c>
      <c r="C10" s="133" t="s">
        <v>167</v>
      </c>
      <c r="D10" s="133" t="s">
        <v>168</v>
      </c>
      <c r="E10" s="133" t="s">
        <v>133</v>
      </c>
      <c r="F10" s="134">
        <v>78540</v>
      </c>
      <c r="G10" s="133" t="s">
        <v>134</v>
      </c>
      <c r="H10" s="133">
        <v>133</v>
      </c>
      <c r="I10" s="135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workbookViewId="0"/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Flood and Drainage</vt:lpwstr>
  </property>
  <property fmtid="{D5CDD505-2E9C-101B-9397-08002B2CF9AE}" pid="4" name="tabIndex">
    <vt:lpwstr/>
  </property>
  <property fmtid="{D5CDD505-2E9C-101B-9397-08002B2CF9AE}" pid="5" name="workpaperIndex">
    <vt:lpwstr>SWC.02</vt:lpwstr>
  </property>
</Properties>
</file>